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P:\DIRNA_BIODIV\12 Biotopes_geotopes_espaces proteges\01_Strategie\12_Patrimoine_arbore\01_Inventaire_Cantonal_ArbresRemarquables\"/>
    </mc:Choice>
  </mc:AlternateContent>
  <xr:revisionPtr revIDLastSave="0" documentId="13_ncr:1_{D0612A9E-84A5-4AAB-B384-008EB62463D9}" xr6:coauthVersionLast="47" xr6:coauthVersionMax="47" xr10:uidLastSave="{00000000-0000-0000-0000-000000000000}"/>
  <bookViews>
    <workbookView xWindow="28680" yWindow="-120" windowWidth="29040" windowHeight="15840" xr2:uid="{00000000-000D-0000-FFFF-FFFF00000000}"/>
  </bookViews>
  <sheets>
    <sheet name="Clé_original_V8.3" sheetId="3" r:id="rId1"/>
    <sheet name="Annexe circ. et biodiversité" sheetId="8" r:id="rId2"/>
    <sheet name="biodiversität-Index" sheetId="2" r:id="rId3"/>
  </sheets>
  <definedNames>
    <definedName name="_xlnm._FilterDatabase" localSheetId="1" hidden="1">'Annexe circ. et biodiversité'!$B$4:$N$205</definedName>
    <definedName name="_xlnm.Print_Titles" localSheetId="1">'Annexe circ. et biodiversité'!$2:$4</definedName>
    <definedName name="_xlnm.Print_Area" localSheetId="1">'Annexe circ. et biodiversité'!$B$2:$N$205</definedName>
    <definedName name="_xlnm.Print_Area" localSheetId="2">'biodiversität-Index'!$B$2:$I$48</definedName>
    <definedName name="_xlnm.Print_Area" localSheetId="0">'Clé_original_V8.3'!$C$30:$AN$106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89" i="8" l="1"/>
  <c r="J189" i="8"/>
  <c r="L189" i="8"/>
  <c r="I189" i="8"/>
  <c r="N164" i="8"/>
  <c r="J164" i="8"/>
  <c r="L164" i="8"/>
  <c r="I164" i="8"/>
  <c r="L161" i="8"/>
  <c r="J125" i="8"/>
  <c r="I125" i="8"/>
  <c r="G125" i="8"/>
  <c r="N27" i="8"/>
  <c r="J27" i="8"/>
  <c r="L27" i="8"/>
  <c r="I27" i="8"/>
  <c r="G27" i="8"/>
  <c r="N171" i="8" l="1"/>
  <c r="J171" i="8"/>
  <c r="L171" i="8"/>
  <c r="I171" i="8"/>
  <c r="G171" i="8"/>
  <c r="N199" i="8"/>
  <c r="J199" i="8"/>
  <c r="L199" i="8"/>
  <c r="I199" i="8"/>
  <c r="G199" i="8"/>
  <c r="N14" i="8"/>
  <c r="J6" i="8"/>
  <c r="J7" i="8"/>
  <c r="J8" i="8"/>
  <c r="J9" i="8"/>
  <c r="J10" i="8"/>
  <c r="J11" i="8"/>
  <c r="J12" i="8"/>
  <c r="J13" i="8"/>
  <c r="J14" i="8"/>
  <c r="J15" i="8"/>
  <c r="J16" i="8"/>
  <c r="J17" i="8"/>
  <c r="J18" i="8"/>
  <c r="J19" i="8"/>
  <c r="J20" i="8"/>
  <c r="J21" i="8"/>
  <c r="J22" i="8"/>
  <c r="J23" i="8"/>
  <c r="J24" i="8"/>
  <c r="J25" i="8"/>
  <c r="J26"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5" i="8"/>
  <c r="J166" i="8"/>
  <c r="J167" i="8"/>
  <c r="J168" i="8"/>
  <c r="J169" i="8"/>
  <c r="J170" i="8"/>
  <c r="J172" i="8"/>
  <c r="J173" i="8"/>
  <c r="J174" i="8"/>
  <c r="J175" i="8"/>
  <c r="J176" i="8"/>
  <c r="J177" i="8"/>
  <c r="J178" i="8"/>
  <c r="J179" i="8"/>
  <c r="J180" i="8"/>
  <c r="J181" i="8"/>
  <c r="J182" i="8"/>
  <c r="J183" i="8"/>
  <c r="J184" i="8"/>
  <c r="J185" i="8"/>
  <c r="J186" i="8"/>
  <c r="J187" i="8"/>
  <c r="J188" i="8"/>
  <c r="J190" i="8"/>
  <c r="J191" i="8"/>
  <c r="J192" i="8"/>
  <c r="J193" i="8"/>
  <c r="J194" i="8"/>
  <c r="J195" i="8"/>
  <c r="J196" i="8"/>
  <c r="J197" i="8"/>
  <c r="J198" i="8"/>
  <c r="J200" i="8"/>
  <c r="J201" i="8"/>
  <c r="J202" i="8"/>
  <c r="J203" i="8"/>
  <c r="J204" i="8"/>
  <c r="J205" i="8"/>
  <c r="J5" i="8"/>
  <c r="I58" i="8"/>
  <c r="N58" i="8"/>
  <c r="L58" i="8"/>
  <c r="G58" i="8"/>
  <c r="G14" i="8"/>
  <c r="N67" i="8"/>
  <c r="L67" i="8"/>
  <c r="I67" i="8"/>
  <c r="G67" i="8"/>
  <c r="AK67" i="3" l="1"/>
  <c r="AK77" i="3"/>
  <c r="AK85" i="3"/>
  <c r="AK95" i="3"/>
  <c r="AK97" i="3" l="1"/>
  <c r="G5" i="8" l="1"/>
  <c r="I18" i="8" l="1"/>
  <c r="I205" i="8"/>
  <c r="I29" i="8"/>
  <c r="I35" i="8"/>
  <c r="I53" i="8"/>
  <c r="I71" i="8"/>
  <c r="I87" i="8"/>
  <c r="I90" i="8"/>
  <c r="I156" i="8"/>
  <c r="I162" i="8"/>
  <c r="I170" i="8"/>
  <c r="I200" i="8"/>
  <c r="I6" i="8"/>
  <c r="I7" i="8"/>
  <c r="I8" i="8"/>
  <c r="I9" i="8"/>
  <c r="I10" i="8"/>
  <c r="I11" i="8"/>
  <c r="I12" i="8"/>
  <c r="I13" i="8"/>
  <c r="I14" i="8"/>
  <c r="I15" i="8"/>
  <c r="I16" i="8"/>
  <c r="I17" i="8"/>
  <c r="I19" i="8"/>
  <c r="I20" i="8"/>
  <c r="I21" i="8"/>
  <c r="I23" i="8"/>
  <c r="I24" i="8"/>
  <c r="I22" i="8"/>
  <c r="I25" i="8"/>
  <c r="I26" i="8"/>
  <c r="I30" i="8"/>
  <c r="I28" i="8"/>
  <c r="I31" i="8"/>
  <c r="I32" i="8"/>
  <c r="I33" i="8"/>
  <c r="I34" i="8"/>
  <c r="I36" i="8"/>
  <c r="I37" i="8"/>
  <c r="I38" i="8"/>
  <c r="I39" i="8"/>
  <c r="I40" i="8"/>
  <c r="I41" i="8"/>
  <c r="I42" i="8"/>
  <c r="I43" i="8"/>
  <c r="I44" i="8"/>
  <c r="I45" i="8"/>
  <c r="I46" i="8"/>
  <c r="I47" i="8"/>
  <c r="I48" i="8"/>
  <c r="I49" i="8"/>
  <c r="I50" i="8"/>
  <c r="I51" i="8"/>
  <c r="I52" i="8"/>
  <c r="I54" i="8"/>
  <c r="I55" i="8"/>
  <c r="I56" i="8"/>
  <c r="I57" i="8"/>
  <c r="I59" i="8"/>
  <c r="I60" i="8"/>
  <c r="I61" i="8"/>
  <c r="I62" i="8"/>
  <c r="I63" i="8"/>
  <c r="I64" i="8"/>
  <c r="I65" i="8"/>
  <c r="I66" i="8"/>
  <c r="I68" i="8"/>
  <c r="I69" i="8"/>
  <c r="I70" i="8"/>
  <c r="I72" i="8"/>
  <c r="I73" i="8"/>
  <c r="I74" i="8"/>
  <c r="I75" i="8"/>
  <c r="I76" i="8"/>
  <c r="I77" i="8"/>
  <c r="I78" i="8"/>
  <c r="I79" i="8"/>
  <c r="I80" i="8"/>
  <c r="I81" i="8"/>
  <c r="I82" i="8"/>
  <c r="I83" i="8"/>
  <c r="I84" i="8"/>
  <c r="I85" i="8"/>
  <c r="I86" i="8"/>
  <c r="I88" i="8"/>
  <c r="I89" i="8"/>
  <c r="I91" i="8"/>
  <c r="I92" i="8"/>
  <c r="I93" i="8"/>
  <c r="I94" i="8"/>
  <c r="I95" i="8"/>
  <c r="I96" i="8"/>
  <c r="I97" i="8"/>
  <c r="I99" i="8"/>
  <c r="I98" i="8"/>
  <c r="I100" i="8"/>
  <c r="I101" i="8"/>
  <c r="I102" i="8"/>
  <c r="I103" i="8"/>
  <c r="I104" i="8"/>
  <c r="I105" i="8"/>
  <c r="I106" i="8"/>
  <c r="I107" i="8"/>
  <c r="I108" i="8"/>
  <c r="I109" i="8"/>
  <c r="I110" i="8"/>
  <c r="I111" i="8"/>
  <c r="I113" i="8"/>
  <c r="I114" i="8"/>
  <c r="I115" i="8"/>
  <c r="I112" i="8"/>
  <c r="I116" i="8"/>
  <c r="I117" i="8"/>
  <c r="I118" i="8"/>
  <c r="I119" i="8"/>
  <c r="I120" i="8"/>
  <c r="I121" i="8"/>
  <c r="I122" i="8"/>
  <c r="I123" i="8"/>
  <c r="I124" i="8"/>
  <c r="I126" i="8"/>
  <c r="I127" i="8"/>
  <c r="I128" i="8"/>
  <c r="I129" i="8"/>
  <c r="I130" i="8"/>
  <c r="I131" i="8"/>
  <c r="I132" i="8"/>
  <c r="I133" i="8"/>
  <c r="I134" i="8"/>
  <c r="I135" i="8"/>
  <c r="I139" i="8"/>
  <c r="I136" i="8"/>
  <c r="I137" i="8"/>
  <c r="I138" i="8"/>
  <c r="I140" i="8"/>
  <c r="I141" i="8"/>
  <c r="I142" i="8"/>
  <c r="I143" i="8"/>
  <c r="I144" i="8"/>
  <c r="I145" i="8"/>
  <c r="I146" i="8"/>
  <c r="I147" i="8"/>
  <c r="I148" i="8"/>
  <c r="I149" i="8"/>
  <c r="I150" i="8"/>
  <c r="I151" i="8"/>
  <c r="I152" i="8"/>
  <c r="I153" i="8"/>
  <c r="I154" i="8"/>
  <c r="I155" i="8"/>
  <c r="I157" i="8"/>
  <c r="I158" i="8"/>
  <c r="I159" i="8"/>
  <c r="I160" i="8"/>
  <c r="I161" i="8"/>
  <c r="I163" i="8"/>
  <c r="I165" i="8"/>
  <c r="I166" i="8"/>
  <c r="I167" i="8"/>
  <c r="I168" i="8"/>
  <c r="I169" i="8"/>
  <c r="I172" i="8"/>
  <c r="I173" i="8"/>
  <c r="I174" i="8"/>
  <c r="I175" i="8"/>
  <c r="I176" i="8"/>
  <c r="I177" i="8"/>
  <c r="I179" i="8"/>
  <c r="I178" i="8"/>
  <c r="I180" i="8"/>
  <c r="I181" i="8"/>
  <c r="I182" i="8"/>
  <c r="I183" i="8"/>
  <c r="I184" i="8"/>
  <c r="I185" i="8"/>
  <c r="I187" i="8"/>
  <c r="I186" i="8"/>
  <c r="I188" i="8"/>
  <c r="I190" i="8"/>
  <c r="I191" i="8"/>
  <c r="I192" i="8"/>
  <c r="I193" i="8"/>
  <c r="I194" i="8"/>
  <c r="I195" i="8"/>
  <c r="I196" i="8"/>
  <c r="I197" i="8"/>
  <c r="I198" i="8"/>
  <c r="I201" i="8"/>
  <c r="I202" i="8"/>
  <c r="I203" i="8"/>
  <c r="I204" i="8"/>
  <c r="I5" i="8"/>
  <c r="G6" i="8" l="1"/>
  <c r="G7" i="8"/>
  <c r="G8" i="8"/>
  <c r="G9" i="8"/>
  <c r="G10" i="8"/>
  <c r="G11" i="8"/>
  <c r="G12" i="8"/>
  <c r="G13" i="8"/>
  <c r="G15" i="8"/>
  <c r="G16" i="8"/>
  <c r="G17" i="8"/>
  <c r="G18" i="8"/>
  <c r="G19" i="8"/>
  <c r="G20" i="8"/>
  <c r="G21" i="8"/>
  <c r="G23" i="8"/>
  <c r="G24" i="8"/>
  <c r="G22" i="8"/>
  <c r="G25" i="8"/>
  <c r="G26" i="8"/>
  <c r="G30" i="8"/>
  <c r="G28" i="8"/>
  <c r="G29" i="8"/>
  <c r="G31" i="8"/>
  <c r="G32" i="8"/>
  <c r="G33" i="8"/>
  <c r="G35" i="8"/>
  <c r="G34" i="8"/>
  <c r="G36" i="8"/>
  <c r="G37" i="8"/>
  <c r="G38" i="8"/>
  <c r="G39" i="8"/>
  <c r="G40" i="8"/>
  <c r="G41" i="8"/>
  <c r="G42" i="8"/>
  <c r="G43" i="8"/>
  <c r="G44" i="8"/>
  <c r="G45" i="8"/>
  <c r="G46" i="8"/>
  <c r="G47" i="8"/>
  <c r="G48" i="8"/>
  <c r="G49" i="8"/>
  <c r="G50" i="8"/>
  <c r="G51" i="8"/>
  <c r="G52" i="8"/>
  <c r="G53" i="8"/>
  <c r="G54" i="8"/>
  <c r="G55" i="8"/>
  <c r="G56" i="8"/>
  <c r="G57" i="8"/>
  <c r="G59" i="8"/>
  <c r="G60" i="8"/>
  <c r="G61" i="8"/>
  <c r="G62" i="8"/>
  <c r="G63" i="8"/>
  <c r="G64" i="8"/>
  <c r="G65" i="8"/>
  <c r="G66"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9" i="8"/>
  <c r="G98" i="8"/>
  <c r="G100" i="8"/>
  <c r="G101" i="8"/>
  <c r="G102" i="8"/>
  <c r="G103" i="8"/>
  <c r="G104" i="8"/>
  <c r="G105" i="8"/>
  <c r="G106" i="8"/>
  <c r="G107" i="8"/>
  <c r="G108" i="8"/>
  <c r="G109" i="8"/>
  <c r="G110" i="8"/>
  <c r="G111" i="8"/>
  <c r="G113" i="8"/>
  <c r="G114" i="8"/>
  <c r="G115" i="8"/>
  <c r="G112" i="8"/>
  <c r="G116" i="8"/>
  <c r="G117" i="8"/>
  <c r="G118" i="8"/>
  <c r="G119" i="8"/>
  <c r="G120" i="8"/>
  <c r="G121" i="8"/>
  <c r="G122" i="8"/>
  <c r="G123" i="8"/>
  <c r="G124" i="8"/>
  <c r="G126" i="8"/>
  <c r="G127" i="8"/>
  <c r="G128" i="8"/>
  <c r="G129" i="8"/>
  <c r="G130" i="8"/>
  <c r="G131" i="8"/>
  <c r="G132" i="8"/>
  <c r="G133" i="8"/>
  <c r="G134" i="8"/>
  <c r="G135" i="8"/>
  <c r="G139" i="8"/>
  <c r="G136" i="8"/>
  <c r="G137" i="8"/>
  <c r="G138" i="8"/>
  <c r="G140" i="8"/>
  <c r="G141" i="8"/>
  <c r="G142" i="8"/>
  <c r="G143" i="8"/>
  <c r="G144" i="8"/>
  <c r="G145" i="8"/>
  <c r="G146" i="8"/>
  <c r="G147" i="8"/>
  <c r="G148" i="8"/>
  <c r="G149" i="8"/>
  <c r="G150" i="8"/>
  <c r="G151" i="8"/>
  <c r="G152" i="8"/>
  <c r="G153" i="8"/>
  <c r="G154" i="8"/>
  <c r="G155" i="8"/>
  <c r="G156" i="8"/>
  <c r="G157" i="8"/>
  <c r="G158" i="8"/>
  <c r="G159" i="8"/>
  <c r="G160" i="8"/>
  <c r="G161" i="8"/>
  <c r="G162" i="8"/>
  <c r="G163" i="8"/>
  <c r="G165" i="8"/>
  <c r="G166" i="8"/>
  <c r="G167" i="8"/>
  <c r="G168" i="8"/>
  <c r="G169" i="8"/>
  <c r="G170" i="8"/>
  <c r="G172" i="8"/>
  <c r="G173" i="8"/>
  <c r="G174" i="8"/>
  <c r="G175" i="8"/>
  <c r="G176" i="8"/>
  <c r="G177" i="8"/>
  <c r="G179" i="8"/>
  <c r="G178" i="8"/>
  <c r="G180" i="8"/>
  <c r="G181" i="8"/>
  <c r="G182" i="8"/>
  <c r="G183" i="8"/>
  <c r="G184" i="8"/>
  <c r="G185" i="8"/>
  <c r="G187" i="8"/>
  <c r="G186" i="8"/>
  <c r="G188" i="8"/>
  <c r="G190" i="8"/>
  <c r="G191" i="8"/>
  <c r="G192" i="8"/>
  <c r="G193" i="8"/>
  <c r="G194" i="8"/>
  <c r="G195" i="8"/>
  <c r="G196" i="8"/>
  <c r="G197" i="8"/>
  <c r="G198" i="8"/>
  <c r="G200" i="8"/>
  <c r="G201" i="8"/>
  <c r="G202" i="8"/>
  <c r="G203" i="8"/>
  <c r="G204" i="8"/>
  <c r="G205" i="8"/>
  <c r="N205" i="8" l="1"/>
  <c r="L205" i="8"/>
  <c r="N204" i="8"/>
  <c r="L204" i="8"/>
  <c r="N203" i="8"/>
  <c r="L203" i="8"/>
  <c r="N202" i="8"/>
  <c r="L202" i="8"/>
  <c r="N201" i="8"/>
  <c r="L201" i="8"/>
  <c r="N200" i="8"/>
  <c r="L200" i="8"/>
  <c r="N198" i="8"/>
  <c r="L198" i="8"/>
  <c r="N197" i="8"/>
  <c r="L197" i="8"/>
  <c r="N196" i="8"/>
  <c r="L196" i="8"/>
  <c r="N195" i="8"/>
  <c r="L195" i="8"/>
  <c r="N194" i="8"/>
  <c r="L194" i="8"/>
  <c r="N193" i="8"/>
  <c r="L193" i="8"/>
  <c r="N192" i="8"/>
  <c r="L192" i="8"/>
  <c r="N191" i="8"/>
  <c r="L191" i="8"/>
  <c r="N190" i="8"/>
  <c r="L190" i="8"/>
  <c r="N188" i="8"/>
  <c r="L188" i="8"/>
  <c r="N186" i="8"/>
  <c r="L186" i="8"/>
  <c r="N187" i="8"/>
  <c r="L187" i="8"/>
  <c r="N185" i="8"/>
  <c r="L185" i="8"/>
  <c r="N184" i="8"/>
  <c r="L184" i="8"/>
  <c r="N183" i="8"/>
  <c r="L183" i="8"/>
  <c r="N182" i="8"/>
  <c r="L182" i="8"/>
  <c r="N181" i="8"/>
  <c r="L181" i="8"/>
  <c r="N180" i="8"/>
  <c r="L180" i="8"/>
  <c r="N178" i="8"/>
  <c r="L178" i="8"/>
  <c r="N179" i="8"/>
  <c r="L179" i="8"/>
  <c r="N177" i="8"/>
  <c r="L177" i="8"/>
  <c r="N176" i="8"/>
  <c r="L176" i="8"/>
  <c r="N175" i="8"/>
  <c r="L175" i="8"/>
  <c r="N174" i="8"/>
  <c r="L174" i="8"/>
  <c r="N173" i="8"/>
  <c r="L173" i="8"/>
  <c r="N172" i="8"/>
  <c r="L172" i="8"/>
  <c r="N170" i="8"/>
  <c r="L170" i="8"/>
  <c r="N169" i="8"/>
  <c r="L169" i="8"/>
  <c r="N168" i="8"/>
  <c r="L168" i="8"/>
  <c r="N167" i="8"/>
  <c r="L167" i="8"/>
  <c r="N166" i="8"/>
  <c r="L166" i="8"/>
  <c r="N165" i="8"/>
  <c r="L165" i="8"/>
  <c r="N163" i="8"/>
  <c r="L163" i="8"/>
  <c r="N162" i="8"/>
  <c r="L162" i="8"/>
  <c r="N161" i="8"/>
  <c r="N160" i="8"/>
  <c r="L160" i="8"/>
  <c r="N159" i="8"/>
  <c r="L159" i="8"/>
  <c r="N158" i="8"/>
  <c r="L158" i="8"/>
  <c r="N157" i="8"/>
  <c r="L157" i="8"/>
  <c r="N156" i="8"/>
  <c r="L156" i="8"/>
  <c r="N155" i="8"/>
  <c r="L155" i="8"/>
  <c r="N154" i="8"/>
  <c r="L154" i="8"/>
  <c r="N153" i="8"/>
  <c r="L153" i="8"/>
  <c r="N152" i="8"/>
  <c r="L152" i="8"/>
  <c r="N151" i="8"/>
  <c r="L151" i="8"/>
  <c r="N150" i="8"/>
  <c r="L150" i="8"/>
  <c r="N149" i="8"/>
  <c r="L149" i="8"/>
  <c r="N148" i="8"/>
  <c r="L148" i="8"/>
  <c r="N147" i="8"/>
  <c r="L147" i="8"/>
  <c r="N146" i="8"/>
  <c r="L146" i="8"/>
  <c r="N145" i="8"/>
  <c r="L145" i="8"/>
  <c r="N144" i="8"/>
  <c r="L144" i="8"/>
  <c r="N143" i="8"/>
  <c r="L143" i="8"/>
  <c r="N142" i="8"/>
  <c r="L142" i="8"/>
  <c r="N141" i="8"/>
  <c r="L141" i="8"/>
  <c r="N140" i="8"/>
  <c r="L140" i="8"/>
  <c r="N138" i="8"/>
  <c r="L138" i="8"/>
  <c r="N137" i="8"/>
  <c r="L137" i="8"/>
  <c r="N136" i="8"/>
  <c r="L136" i="8"/>
  <c r="N139" i="8"/>
  <c r="L139" i="8"/>
  <c r="N135" i="8"/>
  <c r="L135" i="8"/>
  <c r="N134" i="8"/>
  <c r="L134" i="8"/>
  <c r="N133" i="8"/>
  <c r="L133" i="8"/>
  <c r="N132" i="8"/>
  <c r="L132" i="8"/>
  <c r="N131" i="8"/>
  <c r="L131" i="8"/>
  <c r="N130" i="8"/>
  <c r="L130" i="8"/>
  <c r="N129" i="8"/>
  <c r="N127" i="8"/>
  <c r="L127" i="8"/>
  <c r="N126" i="8"/>
  <c r="N122" i="8"/>
  <c r="L122" i="8"/>
  <c r="N121" i="8"/>
  <c r="L121" i="8"/>
  <c r="N120" i="8"/>
  <c r="L120" i="8"/>
  <c r="N119" i="8"/>
  <c r="L119" i="8"/>
  <c r="N118" i="8"/>
  <c r="L118" i="8"/>
  <c r="N117" i="8"/>
  <c r="L117" i="8"/>
  <c r="N116" i="8"/>
  <c r="L116" i="8"/>
  <c r="N112" i="8"/>
  <c r="L112" i="8"/>
  <c r="N115" i="8"/>
  <c r="L115" i="8"/>
  <c r="N114" i="8"/>
  <c r="L114" i="8"/>
  <c r="N113" i="8"/>
  <c r="L113" i="8"/>
  <c r="N111" i="8"/>
  <c r="L111" i="8"/>
  <c r="N110" i="8"/>
  <c r="L110" i="8"/>
  <c r="N109" i="8"/>
  <c r="L109" i="8"/>
  <c r="N108" i="8"/>
  <c r="L108" i="8"/>
  <c r="N107" i="8"/>
  <c r="L107" i="8"/>
  <c r="N106" i="8"/>
  <c r="L106" i="8"/>
  <c r="N105" i="8"/>
  <c r="L105" i="8"/>
  <c r="N104" i="8"/>
  <c r="L104" i="8"/>
  <c r="N103" i="8"/>
  <c r="L103" i="8"/>
  <c r="N102" i="8"/>
  <c r="L102" i="8"/>
  <c r="N101" i="8"/>
  <c r="L101" i="8"/>
  <c r="N100" i="8"/>
  <c r="L100" i="8"/>
  <c r="N98" i="8"/>
  <c r="L98" i="8"/>
  <c r="N99" i="8"/>
  <c r="L99" i="8"/>
  <c r="N97" i="8"/>
  <c r="L97" i="8"/>
  <c r="N96" i="8"/>
  <c r="L96" i="8"/>
  <c r="N95" i="8"/>
  <c r="L95" i="8"/>
  <c r="N94" i="8"/>
  <c r="L94" i="8"/>
  <c r="N93" i="8"/>
  <c r="L93" i="8"/>
  <c r="N92" i="8"/>
  <c r="L92" i="8"/>
  <c r="N91" i="8"/>
  <c r="L91" i="8"/>
  <c r="N90" i="8"/>
  <c r="L90" i="8"/>
  <c r="N89" i="8"/>
  <c r="L89" i="8"/>
  <c r="N88" i="8"/>
  <c r="L88" i="8"/>
  <c r="N87" i="8"/>
  <c r="L87" i="8"/>
  <c r="N86" i="8"/>
  <c r="L86" i="8"/>
  <c r="N85" i="8"/>
  <c r="L85" i="8"/>
  <c r="N84" i="8"/>
  <c r="L84" i="8"/>
  <c r="N83" i="8"/>
  <c r="L83" i="8"/>
  <c r="N82" i="8"/>
  <c r="L82" i="8"/>
  <c r="N81" i="8"/>
  <c r="L81" i="8"/>
  <c r="N80" i="8"/>
  <c r="L80" i="8"/>
  <c r="N79" i="8"/>
  <c r="L79" i="8"/>
  <c r="N78" i="8"/>
  <c r="L78" i="8"/>
  <c r="N77" i="8"/>
  <c r="L77" i="8"/>
  <c r="N76" i="8"/>
  <c r="L76" i="8"/>
  <c r="N75" i="8"/>
  <c r="L75" i="8"/>
  <c r="N74" i="8"/>
  <c r="L74" i="8"/>
  <c r="N73" i="8"/>
  <c r="L73" i="8"/>
  <c r="N72" i="8"/>
  <c r="L72" i="8"/>
  <c r="N71" i="8"/>
  <c r="L71" i="8"/>
  <c r="N68" i="8"/>
  <c r="L68" i="8"/>
  <c r="N66" i="8"/>
  <c r="L66" i="8"/>
  <c r="N65" i="8"/>
  <c r="L65" i="8"/>
  <c r="N64" i="8"/>
  <c r="L64" i="8"/>
  <c r="N63" i="8"/>
  <c r="L63" i="8"/>
  <c r="N62" i="8"/>
  <c r="L62" i="8"/>
  <c r="N61" i="8"/>
  <c r="L61" i="8"/>
  <c r="N60" i="8"/>
  <c r="L60" i="8"/>
  <c r="N59" i="8"/>
  <c r="L59" i="8"/>
  <c r="N57" i="8"/>
  <c r="L57" i="8"/>
  <c r="N56" i="8"/>
  <c r="L56" i="8"/>
  <c r="N55" i="8"/>
  <c r="L55" i="8"/>
  <c r="N54" i="8"/>
  <c r="L54" i="8"/>
  <c r="N53" i="8"/>
  <c r="L53" i="8"/>
  <c r="N52" i="8"/>
  <c r="L52" i="8"/>
  <c r="N51" i="8"/>
  <c r="L51" i="8"/>
  <c r="N50" i="8"/>
  <c r="L50" i="8"/>
  <c r="N49" i="8"/>
  <c r="L49" i="8"/>
  <c r="N48" i="8"/>
  <c r="L48" i="8"/>
  <c r="N47" i="8"/>
  <c r="L47" i="8"/>
  <c r="N46" i="8"/>
  <c r="L46" i="8"/>
  <c r="N45" i="8"/>
  <c r="L45" i="8"/>
  <c r="N44" i="8"/>
  <c r="L44" i="8"/>
  <c r="N43" i="8"/>
  <c r="L43" i="8"/>
  <c r="N42" i="8"/>
  <c r="L42" i="8"/>
  <c r="N41" i="8"/>
  <c r="L41" i="8"/>
  <c r="N40" i="8"/>
  <c r="L40" i="8"/>
  <c r="N39" i="8"/>
  <c r="L39" i="8"/>
  <c r="N38" i="8"/>
  <c r="L38" i="8"/>
  <c r="N37" i="8"/>
  <c r="L37" i="8"/>
  <c r="N36" i="8"/>
  <c r="L36" i="8"/>
  <c r="N34" i="8"/>
  <c r="L34" i="8"/>
  <c r="N35" i="8"/>
  <c r="L35" i="8"/>
  <c r="N33" i="8"/>
  <c r="L33" i="8"/>
  <c r="N32" i="8"/>
  <c r="L32" i="8"/>
  <c r="N31" i="8"/>
  <c r="L31" i="8"/>
  <c r="N29" i="8"/>
  <c r="L29" i="8"/>
  <c r="N28" i="8"/>
  <c r="L28" i="8"/>
  <c r="N30" i="8"/>
  <c r="L30" i="8"/>
  <c r="N26" i="8"/>
  <c r="L26" i="8"/>
  <c r="N25" i="8"/>
  <c r="L25" i="8"/>
  <c r="N22" i="8"/>
  <c r="L22" i="8"/>
  <c r="N24" i="8"/>
  <c r="L24" i="8"/>
  <c r="N23" i="8"/>
  <c r="L23" i="8"/>
  <c r="N21" i="8"/>
  <c r="L21" i="8"/>
  <c r="N20" i="8"/>
  <c r="L20" i="8"/>
  <c r="N19" i="8"/>
  <c r="L19" i="8"/>
  <c r="N18" i="8"/>
  <c r="L18" i="8"/>
  <c r="N17" i="8"/>
  <c r="L17" i="8"/>
  <c r="N16" i="8"/>
  <c r="L16" i="8"/>
  <c r="N15" i="8"/>
  <c r="L15" i="8"/>
  <c r="L14" i="8"/>
  <c r="N13" i="8"/>
  <c r="L13" i="8"/>
  <c r="N12" i="8"/>
  <c r="L12" i="8"/>
  <c r="N11" i="8"/>
  <c r="L11" i="8"/>
  <c r="N10" i="8"/>
  <c r="L10" i="8"/>
  <c r="N9" i="8"/>
  <c r="L9" i="8"/>
  <c r="N8" i="8"/>
  <c r="L8" i="8"/>
  <c r="N7" i="8"/>
  <c r="L7" i="8"/>
  <c r="N6" i="8"/>
  <c r="L6" i="8"/>
  <c r="N5" i="8"/>
  <c r="L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tc={F9A79943-6E20-49E6-BEA5-E31B8DB42A1A}</author>
  </authors>
  <commentList>
    <comment ref="AC21" authorId="0" shapeId="0" xr:uid="{00000000-0006-0000-0000-00000100000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J'aimerais pouvoir garder la trace de certains arbres disparus. Il faudrait avoir cette possibilité pour ceux qui ont une histoire comme le Chêne Napoléon ou le Chêne de Morrens. 
C'est quelque chose qui doit pouvoir être décidé par le modérateur SVS. Effectivement on ne les gardera pas tous, surtout si un arbre classé "arbre remarquable en devenir" devait disparaître.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tc={9BDEA8B8-ACE0-42CB-A413-6281A4D68C9B}</author>
  </authors>
  <commentList>
    <comment ref="K166" authorId="0" shapeId="0" xr:uid="{00000000-0006-0000-0100-00000100000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Voir avec D. Horisberger</t>
      </text>
    </comment>
  </commentList>
</comments>
</file>

<file path=xl/sharedStrings.xml><?xml version="1.0" encoding="utf-8"?>
<sst xmlns="http://schemas.openxmlformats.org/spreadsheetml/2006/main" count="560" uniqueCount="506">
  <si>
    <t>oui/non</t>
  </si>
  <si>
    <t>Nom commun</t>
  </si>
  <si>
    <t>Nom latin</t>
  </si>
  <si>
    <t>Circonférence à 1.30 m</t>
  </si>
  <si>
    <t>Diamètre à 1.30</t>
  </si>
  <si>
    <t>ID</t>
  </si>
  <si>
    <r>
      <rPr>
        <b/>
        <sz val="9"/>
        <color rgb="FFFFFFFF"/>
        <rFont val="Arial"/>
        <family val="2"/>
      </rPr>
      <t>Nom complet</t>
    </r>
  </si>
  <si>
    <t>Nom commun selon DB SVS "André"</t>
  </si>
  <si>
    <t>Circonférence minimale [cm]</t>
  </si>
  <si>
    <t>Diamètre minimal [cm]</t>
  </si>
  <si>
    <t>Abies alba</t>
  </si>
  <si>
    <t>Sapin pectiné, Vuarne</t>
  </si>
  <si>
    <t>Abies cephalonica</t>
  </si>
  <si>
    <t>Abies cilicica</t>
  </si>
  <si>
    <t>Abies concolor</t>
  </si>
  <si>
    <t>Abies grandis</t>
  </si>
  <si>
    <t>Sapin de Vancouver</t>
  </si>
  <si>
    <t>Abies nordmanniana</t>
  </si>
  <si>
    <t>Sapin de Nordmann, S. de Crimée</t>
  </si>
  <si>
    <t>Abies numidica</t>
  </si>
  <si>
    <t>Abies pinsapo</t>
  </si>
  <si>
    <t>Sapin d'Espagne, pinsapo</t>
  </si>
  <si>
    <t>Abies pinsapo Glauca</t>
  </si>
  <si>
    <t>Sapin d'Espagne bleu</t>
  </si>
  <si>
    <t>Acer campestre</t>
  </si>
  <si>
    <t>Erable champêtre</t>
  </si>
  <si>
    <t>Acer cappadocicum</t>
  </si>
  <si>
    <t>Acer monspessulanum</t>
  </si>
  <si>
    <t>Erable de Montpellier</t>
  </si>
  <si>
    <t>Acer negundo</t>
  </si>
  <si>
    <t>Erable negundo</t>
  </si>
  <si>
    <t>Acer opalus</t>
  </si>
  <si>
    <t>Erable à feuilles d'obier</t>
  </si>
  <si>
    <t>Acer platanoides</t>
  </si>
  <si>
    <t>Erable plane, plane</t>
  </si>
  <si>
    <t>Acer pseudoplatanus</t>
  </si>
  <si>
    <t>Erable sycomore, sycomore</t>
  </si>
  <si>
    <t>Acer saccharinum</t>
  </si>
  <si>
    <t>Erable argenté</t>
  </si>
  <si>
    <t>Aesculus flava</t>
  </si>
  <si>
    <t>Aesculus hippocastanum</t>
  </si>
  <si>
    <t>Marronnier à fleurs rouges</t>
  </si>
  <si>
    <t>Aesculus indica</t>
  </si>
  <si>
    <t>Aesculus turbinata</t>
  </si>
  <si>
    <t>Araucaria araucana</t>
  </si>
  <si>
    <t>Araucaria du Chili, Désespoir des singes, Pin du Chili</t>
  </si>
  <si>
    <t>Alnus glutinosa</t>
  </si>
  <si>
    <t>Aulne glutineux</t>
  </si>
  <si>
    <t>Alnus incana</t>
  </si>
  <si>
    <t>Aulne blanc</t>
  </si>
  <si>
    <t>Betula papyrifera</t>
  </si>
  <si>
    <t>Betula pendula</t>
  </si>
  <si>
    <t>Bouleau blanc</t>
  </si>
  <si>
    <t>Betula pubescens</t>
  </si>
  <si>
    <t>Bouleau pubescent</t>
  </si>
  <si>
    <t>Buxus sempervirens</t>
  </si>
  <si>
    <t>Buis</t>
  </si>
  <si>
    <t>Broussonetia papyrifera</t>
  </si>
  <si>
    <t>Calocedrus decurrens</t>
  </si>
  <si>
    <t>Calocèdre, Arbre à crayons</t>
  </si>
  <si>
    <t>Calocedrus decurrens 'Aureovariegata'</t>
  </si>
  <si>
    <t>Carpinus betulus</t>
  </si>
  <si>
    <t>Charme</t>
  </si>
  <si>
    <t>Carya</t>
  </si>
  <si>
    <t>Carya cordiformis</t>
  </si>
  <si>
    <t>Carya glabra</t>
  </si>
  <si>
    <t>Carya ovata</t>
  </si>
  <si>
    <t>Carya blanc, Noyer blanc d'Amérique</t>
  </si>
  <si>
    <t>Castanea sativa</t>
  </si>
  <si>
    <t>Châtaignier commun</t>
  </si>
  <si>
    <t>Catalpa bignonioides</t>
  </si>
  <si>
    <t>Catalpa commun</t>
  </si>
  <si>
    <t>Catalpa speciosa</t>
  </si>
  <si>
    <t>Cedrus atlantica</t>
  </si>
  <si>
    <t>Cèdre de l'Atlas</t>
  </si>
  <si>
    <t>Cedrus atlantica 'Fastigiata'</t>
  </si>
  <si>
    <t>Cedrus atlantica 'Glauca'</t>
  </si>
  <si>
    <t>Cedrus atlantica 'Glauca Fastigiata'</t>
  </si>
  <si>
    <t>Cedrus atlantica 'Glauca Pendula'</t>
  </si>
  <si>
    <t>Cedrus atlantica 'Pendula'</t>
  </si>
  <si>
    <t>Cedrus brevifolia</t>
  </si>
  <si>
    <t>Cèdre de Chypre</t>
  </si>
  <si>
    <t>Cedrus deodara</t>
  </si>
  <si>
    <t>Cèdre de l'Himalaya, Déodar</t>
  </si>
  <si>
    <t>Cedrus libani</t>
  </si>
  <si>
    <t>Cèdre du Liban</t>
  </si>
  <si>
    <t>Cedrus libani 'Fastigiata'</t>
  </si>
  <si>
    <t>Cedrus libani 'Glauca Pendula'</t>
  </si>
  <si>
    <t>Cedrus libani 'Pendula'</t>
  </si>
  <si>
    <t>Celtis australis</t>
  </si>
  <si>
    <t>Celtis occidentalis</t>
  </si>
  <si>
    <t>Micocoulier de Virginie</t>
  </si>
  <si>
    <t>Cercis canadensis</t>
  </si>
  <si>
    <t>Cercis siliquastrum</t>
  </si>
  <si>
    <t>Arbre de Judée</t>
  </si>
  <si>
    <t>Chamaecyparis lawsoniana</t>
  </si>
  <si>
    <t>Faux cyprès de Lawson</t>
  </si>
  <si>
    <t>Chamaecyparis nootkatensis</t>
  </si>
  <si>
    <t>Chamaecyparis de Nootka, Cyprès jaune</t>
  </si>
  <si>
    <t>Cladrastis lutea</t>
  </si>
  <si>
    <t>Virgilier jaune</t>
  </si>
  <si>
    <t>Corylus avellana</t>
  </si>
  <si>
    <t>Noisetier</t>
  </si>
  <si>
    <t>Crataegus monogyna</t>
  </si>
  <si>
    <t>Aubépine monogyne</t>
  </si>
  <si>
    <t>Cryptomeria japonica</t>
  </si>
  <si>
    <t>Cryptoméria du Japon</t>
  </si>
  <si>
    <t>Cupressus arizonica</t>
  </si>
  <si>
    <t>Cyprès de l'Arizona</t>
  </si>
  <si>
    <t>Cupressus sempervirens</t>
  </si>
  <si>
    <t>Cyprès toujours vert, Cyprès de Provence</t>
  </si>
  <si>
    <t>Eucalyptus pauciflora ssp. niphophila</t>
  </si>
  <si>
    <t>Eucalyptus des neiges</t>
  </si>
  <si>
    <t>Fagus sylvatica</t>
  </si>
  <si>
    <t>Hêtre commun, Fayard</t>
  </si>
  <si>
    <t>Fagus sylvatica 'Aspleniifolia'</t>
  </si>
  <si>
    <t>Fagus sylvatica 'Pendula'</t>
  </si>
  <si>
    <t>Hêtre pleureur</t>
  </si>
  <si>
    <t>Fagus sylvatica 'Purpurea'</t>
  </si>
  <si>
    <t>Hêtre pourpre</t>
  </si>
  <si>
    <t>Ficus carica</t>
  </si>
  <si>
    <t>Figuier commun</t>
  </si>
  <si>
    <t>Fraxinus angustifolia</t>
  </si>
  <si>
    <t>Frêne à feuilles aigües</t>
  </si>
  <si>
    <t>Fraxinus excelsior</t>
  </si>
  <si>
    <t>Frêne commun</t>
  </si>
  <si>
    <t>Fraxinus ornus</t>
  </si>
  <si>
    <t>Frêne à fleurs</t>
  </si>
  <si>
    <t>Ginkgo biloba</t>
  </si>
  <si>
    <t>Ginkgo, Arbre aux quarante écus</t>
  </si>
  <si>
    <t>Gleditsia triacanthos</t>
  </si>
  <si>
    <t>Févier d'Amérique, Févier à trois épines</t>
  </si>
  <si>
    <t>Ilex aquifolium</t>
  </si>
  <si>
    <t>Houx commun</t>
  </si>
  <si>
    <t>Juglans Îintermedia</t>
  </si>
  <si>
    <t>Juglans nigra</t>
  </si>
  <si>
    <t>Noyer noir d'Amérique</t>
  </si>
  <si>
    <t>Juglans regia</t>
  </si>
  <si>
    <t>Koelreuteria bipinnata</t>
  </si>
  <si>
    <t>Laburnum alpinum</t>
  </si>
  <si>
    <t>Cytise des Alpes</t>
  </si>
  <si>
    <t>Larix decidua</t>
  </si>
  <si>
    <t>Mélèze commun, Larze</t>
  </si>
  <si>
    <t>Laurus nobilis</t>
  </si>
  <si>
    <t>Laurier</t>
  </si>
  <si>
    <t>Liquidambar formosana</t>
  </si>
  <si>
    <t>Liquidambar orientalis</t>
  </si>
  <si>
    <t>Liquidambar styraciflua</t>
  </si>
  <si>
    <t>Liriodendron chinense</t>
  </si>
  <si>
    <t>Liriodendron tulipifera</t>
  </si>
  <si>
    <t>Tulipier de Virginie, Arbre aux pochettes</t>
  </si>
  <si>
    <t>Liriodendron tulipifera 'Aureomarginatum'</t>
  </si>
  <si>
    <t>Liriodendron tulipifera 'Fastigiatum'</t>
  </si>
  <si>
    <t>Magnolia grandiflora</t>
  </si>
  <si>
    <t>Magnolia acuminata</t>
  </si>
  <si>
    <t>Magnolia acuminé</t>
  </si>
  <si>
    <t>Malus domestica</t>
  </si>
  <si>
    <t>Pommier</t>
  </si>
  <si>
    <t>Malus sylvestris</t>
  </si>
  <si>
    <t>Pommier sauvage</t>
  </si>
  <si>
    <t>Mespilus germanica</t>
  </si>
  <si>
    <t>Néflier d'Allemagne</t>
  </si>
  <si>
    <t>Metasequoia glyptostroboides</t>
  </si>
  <si>
    <t>Métaséquoia</t>
  </si>
  <si>
    <t>Morus alba</t>
  </si>
  <si>
    <t>Morus nigra</t>
  </si>
  <si>
    <t>Mûrier noir</t>
  </si>
  <si>
    <t>Morus rubra</t>
  </si>
  <si>
    <t>Mûrier rouge</t>
  </si>
  <si>
    <t>Olea europaea</t>
  </si>
  <si>
    <t>Olivier commun</t>
  </si>
  <si>
    <t>Paulownia tomentosa</t>
  </si>
  <si>
    <t>Paulownia impérial</t>
  </si>
  <si>
    <t>Picea abies</t>
  </si>
  <si>
    <t>Epicéa commun, Pesse</t>
  </si>
  <si>
    <t>Picea abies 'Columnaris'</t>
  </si>
  <si>
    <t>Epicéa à forme colonnaire</t>
  </si>
  <si>
    <t>Picea abies Cranstonii</t>
  </si>
  <si>
    <t>Epicéa 'Cranstonii'</t>
  </si>
  <si>
    <t>Picea abies Lusus viminalis</t>
  </si>
  <si>
    <t>Epicée 'Lusus viminalis'</t>
  </si>
  <si>
    <t>Picea breweriana</t>
  </si>
  <si>
    <t>Epicéa pleureur de Brewer, E. pleureur de l'Oregon</t>
  </si>
  <si>
    <t>Picea omorica</t>
  </si>
  <si>
    <t>Epicéa de Serbie</t>
  </si>
  <si>
    <t>Picea abies 'Inversa'</t>
  </si>
  <si>
    <t>Picea orientalis</t>
  </si>
  <si>
    <t>Sapinette d'Orient</t>
  </si>
  <si>
    <t>Picea sitchensis</t>
  </si>
  <si>
    <t>Epicea de Sitka</t>
  </si>
  <si>
    <t>Picea smithiana</t>
  </si>
  <si>
    <t>Epicea pleureur de l'Himalaya</t>
  </si>
  <si>
    <t>Pinus cembra</t>
  </si>
  <si>
    <t>Arole</t>
  </si>
  <si>
    <t>Pinus coulteri</t>
  </si>
  <si>
    <t>Pin à gros cônes</t>
  </si>
  <si>
    <t>Pinus mugo uncinata</t>
  </si>
  <si>
    <t>Pin noir d'Autriche</t>
  </si>
  <si>
    <t>Pin noir de Calabre</t>
  </si>
  <si>
    <t>Pin laricio de Corse</t>
  </si>
  <si>
    <t>Pinus peuce</t>
  </si>
  <si>
    <t>Pin de Macédoine, Pin des Balkans</t>
  </si>
  <si>
    <t>Pinus pinea</t>
  </si>
  <si>
    <t>Pin parasol</t>
  </si>
  <si>
    <t>Pinus ponderosa</t>
  </si>
  <si>
    <t>Pin à bois lourd, Pitchpin à bois lourd</t>
  </si>
  <si>
    <t>Pinus sabiniana</t>
  </si>
  <si>
    <t>Pinus strobus</t>
  </si>
  <si>
    <t>Pin Weymouth</t>
  </si>
  <si>
    <t>Pinus sylvestris</t>
  </si>
  <si>
    <t>Pin sylvestre</t>
  </si>
  <si>
    <t>Pinus wallichiana</t>
  </si>
  <si>
    <t>Pin de l'Himalaya</t>
  </si>
  <si>
    <t>Platane commun</t>
  </si>
  <si>
    <t>Platanus occidentalis</t>
  </si>
  <si>
    <t>Platanus orientalis</t>
  </si>
  <si>
    <t>Platane d'Orient</t>
  </si>
  <si>
    <t>Platanus orientalis 'Digitata'</t>
  </si>
  <si>
    <t>Platycladus orientalis</t>
  </si>
  <si>
    <t>Populus alba</t>
  </si>
  <si>
    <t>Peuplier blanc</t>
  </si>
  <si>
    <t>Peuplier du Canada, hybride euraméricain</t>
  </si>
  <si>
    <t>Peuplier grisard</t>
  </si>
  <si>
    <t>Populus nigra</t>
  </si>
  <si>
    <t>Peuplier noir</t>
  </si>
  <si>
    <t>Populus nigra 'Italica'</t>
  </si>
  <si>
    <t>Peuplier noir d'Italie</t>
  </si>
  <si>
    <t>Populus tremula</t>
  </si>
  <si>
    <t>Peuplier tremble, Tremble</t>
  </si>
  <si>
    <t>Prunus armeniaca</t>
  </si>
  <si>
    <t>Abricotier</t>
  </si>
  <si>
    <t>Prunus avium</t>
  </si>
  <si>
    <t>Merisier</t>
  </si>
  <si>
    <t>Prunus cerasifera</t>
  </si>
  <si>
    <t>Prunus cerasifera 'Woodii'</t>
  </si>
  <si>
    <t>Prunus cerasus</t>
  </si>
  <si>
    <t>Griottier</t>
  </si>
  <si>
    <t>Prunus domestica</t>
  </si>
  <si>
    <t>Prunier domestique</t>
  </si>
  <si>
    <t>Prunus domestica subsp. Syriaca</t>
  </si>
  <si>
    <t>Mirabellier</t>
  </si>
  <si>
    <t>Prunus dulcis</t>
  </si>
  <si>
    <t>Amandier</t>
  </si>
  <si>
    <t>Prunus Insititia</t>
  </si>
  <si>
    <t>Prunier sauvage</t>
  </si>
  <si>
    <t>Prunus lusitanica</t>
  </si>
  <si>
    <t>Laurier du Portugal</t>
  </si>
  <si>
    <t>Prunus padus</t>
  </si>
  <si>
    <t>Merisier à grappes</t>
  </si>
  <si>
    <t>Prunus persica</t>
  </si>
  <si>
    <t>Pêcher</t>
  </si>
  <si>
    <t>Pseudotsuga menziesii</t>
  </si>
  <si>
    <t>Douglas</t>
  </si>
  <si>
    <t>Pterocarya fraxinifolia</t>
  </si>
  <si>
    <t>Ptérocaryer à feuilles de frêne, Faux noyer du Caucase</t>
  </si>
  <si>
    <t>Pyrus communis</t>
  </si>
  <si>
    <t>Poirier commun, P. domestique</t>
  </si>
  <si>
    <t>Pyrus pyraster</t>
  </si>
  <si>
    <t>Poirier sauvage</t>
  </si>
  <si>
    <t>Quercus ilex</t>
  </si>
  <si>
    <t>Chêne vert, Yeuse</t>
  </si>
  <si>
    <t>Quercus petraea</t>
  </si>
  <si>
    <t>Chêne sessile, Rouvre</t>
  </si>
  <si>
    <t>Quercus pubescens</t>
  </si>
  <si>
    <t>Chêne pubescent</t>
  </si>
  <si>
    <t>Quercus robur</t>
  </si>
  <si>
    <t>Chêne pédonculé</t>
  </si>
  <si>
    <t>Quercus robur 'Fastigiata'</t>
  </si>
  <si>
    <t>Chêne pédonculé fastigié</t>
  </si>
  <si>
    <t>Quercus rubra</t>
  </si>
  <si>
    <t>Chêne rouge d'Amérique</t>
  </si>
  <si>
    <t>Quercus suber</t>
  </si>
  <si>
    <t>Chêne-liège</t>
  </si>
  <si>
    <t>Salix alba</t>
  </si>
  <si>
    <t>Saule blanc</t>
  </si>
  <si>
    <t>Salix alba 'Tristis'</t>
  </si>
  <si>
    <t>Salix babylonica</t>
  </si>
  <si>
    <t>Salix caprea</t>
  </si>
  <si>
    <t>Sequoia sempervirens</t>
  </si>
  <si>
    <t>Séquoia toujours vert, S. à feuilles d'if</t>
  </si>
  <si>
    <t>Sequoiadendron giganteum</t>
  </si>
  <si>
    <t>Séquoia géant, Wellingtonia</t>
  </si>
  <si>
    <t>Sequoiadendron giganteum 'Pendulum'</t>
  </si>
  <si>
    <t>Séquoia géant pleureur</t>
  </si>
  <si>
    <t>Sequoiadendron giganteum' Glauca'</t>
  </si>
  <si>
    <t>Séquoia géant bleu</t>
  </si>
  <si>
    <t>Sophora japonica</t>
  </si>
  <si>
    <t>Sophora du Japon, Arbre des pagodes du Japon</t>
  </si>
  <si>
    <t>Sophora japonica 'Pendula'</t>
  </si>
  <si>
    <t>Sophora japonica 'Variegata'</t>
  </si>
  <si>
    <t>Sorbus aria</t>
  </si>
  <si>
    <t>Alisier blanc, Alouchier</t>
  </si>
  <si>
    <t>Sorbus aucuparia</t>
  </si>
  <si>
    <t>Sorbier des oiseleurs</t>
  </si>
  <si>
    <t>Sorbus domestica</t>
  </si>
  <si>
    <t>Cormier domestique</t>
  </si>
  <si>
    <t>Sorbus mougeotii</t>
  </si>
  <si>
    <t>Sorbier de Mougeot</t>
  </si>
  <si>
    <t>Sorbus latifolia</t>
  </si>
  <si>
    <t>Sorbier à larges feuilles</t>
  </si>
  <si>
    <t>Sorbus torminalis</t>
  </si>
  <si>
    <t>Alisier torminal</t>
  </si>
  <si>
    <t>Taxus baccata</t>
  </si>
  <si>
    <t>If</t>
  </si>
  <si>
    <t>Taxus baccata 'Fastigiata'</t>
  </si>
  <si>
    <t>Thuja occidentalis</t>
  </si>
  <si>
    <t>Thuya du Canada, Arbre de vie</t>
  </si>
  <si>
    <t>Thuja plicata</t>
  </si>
  <si>
    <t>Thuya  géant, Cèdre rouge de l'Ouest</t>
  </si>
  <si>
    <t>Tilia cordata</t>
  </si>
  <si>
    <t>Tilleul à feuilles en cœur, T. à petites feuilles</t>
  </si>
  <si>
    <t>Tilleul de Crimée</t>
  </si>
  <si>
    <t>Tilleul de Hollande</t>
  </si>
  <si>
    <t>Tilia platyphyllos</t>
  </si>
  <si>
    <t>Tilleul à grandes feuilles</t>
  </si>
  <si>
    <t>Tilia tomentosa</t>
  </si>
  <si>
    <t>Tilleul argenté</t>
  </si>
  <si>
    <t>Ulmus glabra</t>
  </si>
  <si>
    <t>Ulmus laevis</t>
  </si>
  <si>
    <t>Ulmus minor / carpinofolia</t>
  </si>
  <si>
    <t>Orme champêtre</t>
  </si>
  <si>
    <t>Xanthocyparis nootkatensis</t>
  </si>
  <si>
    <t>Fiche d'identification de l'arbre</t>
  </si>
  <si>
    <t>cm</t>
  </si>
  <si>
    <t>Privé</t>
  </si>
  <si>
    <t>Public</t>
  </si>
  <si>
    <t>Forêt</t>
  </si>
  <si>
    <t>Hors forêt</t>
  </si>
  <si>
    <t>Coordonnée X</t>
  </si>
  <si>
    <t>Coordonnée Y</t>
  </si>
  <si>
    <t xml:space="preserve">Année de mesure </t>
  </si>
  <si>
    <t>Critères de base</t>
  </si>
  <si>
    <t>10 pts</t>
  </si>
  <si>
    <t>0 à 3 pts</t>
  </si>
  <si>
    <t>5 pts</t>
  </si>
  <si>
    <t>3 pts</t>
  </si>
  <si>
    <t>2 pts</t>
  </si>
  <si>
    <t>Date de la dernière mise à jour</t>
  </si>
  <si>
    <t>Note obtenue par l'essence de l'arbre selon annexe "Biodiversität-Index"</t>
  </si>
  <si>
    <t>Sapin de Céphalonie</t>
  </si>
  <si>
    <t>Sapin de Cilicie</t>
  </si>
  <si>
    <t>Sapin d'Algérie, S. de Numidie</t>
  </si>
  <si>
    <t>Érable de Cappadoce</t>
  </si>
  <si>
    <t>Marronnier à fleurs jaunes, Pavier jaune</t>
  </si>
  <si>
    <t>Marronnier commun, M. d'Inde</t>
  </si>
  <si>
    <t>Marronnier de l'Hymalaya</t>
  </si>
  <si>
    <t>Marronnier du Japon</t>
  </si>
  <si>
    <t>Bouleau à papier</t>
  </si>
  <si>
    <t>Murier d'Espagne, M. de Chine, M. à papier</t>
  </si>
  <si>
    <t>Calocèdre 'Aureovariegata'</t>
  </si>
  <si>
    <t>Caryer</t>
  </si>
  <si>
    <t>Caryer amer, hickory amer, Noyer des Marais</t>
  </si>
  <si>
    <t>Caryer glabre</t>
  </si>
  <si>
    <t>Cèdre de l'Atlas fastigié</t>
  </si>
  <si>
    <t>Cèdre de l'Atlas bleu</t>
  </si>
  <si>
    <t>Cèdre de l'Atlas bleu fastigié</t>
  </si>
  <si>
    <t>Cèdre de l'Atlas bleu pleureur</t>
  </si>
  <si>
    <t>Cèdre de l'Atlas pleureur</t>
  </si>
  <si>
    <t>Cèdre du Liban fastigié</t>
  </si>
  <si>
    <t>Cèdre du Liban bleu pleureur</t>
  </si>
  <si>
    <t>Cèdre du Liban pleureur</t>
  </si>
  <si>
    <t>Micocoulier de Provence</t>
  </si>
  <si>
    <t>Gainier du Canada</t>
  </si>
  <si>
    <t>Hêtre à feuilles étroites lancéolées</t>
  </si>
  <si>
    <t>Noyer commun</t>
  </si>
  <si>
    <t>Arbre à flammes chinois</t>
  </si>
  <si>
    <t>Copalme de Formose</t>
  </si>
  <si>
    <t>Copalme d'Orient</t>
  </si>
  <si>
    <t>Copalme d'Amérique</t>
  </si>
  <si>
    <t>Tulipier de Chine</t>
  </si>
  <si>
    <t>Tulipier de Virginie 'Aureomarginatum'</t>
  </si>
  <si>
    <t>Tuliper de Virginie fastigié</t>
  </si>
  <si>
    <t>Magnolia à grandes fleurs, M. à feuilles persistantes</t>
  </si>
  <si>
    <t>Mûrier blanc</t>
  </si>
  <si>
    <t>Platane d'Amérique</t>
  </si>
  <si>
    <t>Thuya de Chine</t>
  </si>
  <si>
    <t xml:space="preserve">Arbre disparu </t>
  </si>
  <si>
    <t>Année</t>
  </si>
  <si>
    <t>Raison de la disparition</t>
  </si>
  <si>
    <t>Territoire communal *</t>
  </si>
  <si>
    <t>Type propriétaire *</t>
  </si>
  <si>
    <t>Emplacement *</t>
  </si>
  <si>
    <t>Essence indigène</t>
  </si>
  <si>
    <t xml:space="preserve">ou </t>
  </si>
  <si>
    <t>L'arbre est lié à l'histoire locale, il y a un attachement social ou émotionnel envers lui</t>
  </si>
  <si>
    <t>Biodiversitäts index</t>
  </si>
  <si>
    <t>Source BIODIV</t>
  </si>
  <si>
    <t>Décision SVS</t>
  </si>
  <si>
    <t>Catalpa à feuilles cordées</t>
  </si>
  <si>
    <t>Epicéa pleureur</t>
  </si>
  <si>
    <t>Pin gris de Californie</t>
  </si>
  <si>
    <t>Prunier cerise</t>
  </si>
  <si>
    <t>Prunier cerise Woodii</t>
  </si>
  <si>
    <t>Saule marsault</t>
  </si>
  <si>
    <t>Orme de montagne</t>
  </si>
  <si>
    <t>Orme lisse</t>
  </si>
  <si>
    <t>Cyprès de Nootka</t>
  </si>
  <si>
    <t>Xanthocyparis nootkatensis Lutea</t>
  </si>
  <si>
    <t>Xanthocyparis nootkatensis Pendula</t>
  </si>
  <si>
    <t>Indigénat</t>
  </si>
  <si>
    <t>Note finale Biodiversité</t>
  </si>
  <si>
    <t>Noyer hybride</t>
  </si>
  <si>
    <t>Cyprès de Nootka jaune</t>
  </si>
  <si>
    <t>Cyprès de Nootka pleureur</t>
  </si>
  <si>
    <t>Saule pleureur 'Tristis'</t>
  </si>
  <si>
    <t>Saule pleureur 'Babylonica'</t>
  </si>
  <si>
    <t>Sophora du Japon pleureur</t>
  </si>
  <si>
    <t>Sophora du Japon 'variegata'</t>
  </si>
  <si>
    <t>If fastigié</t>
  </si>
  <si>
    <t>%</t>
  </si>
  <si>
    <t>Aesculus carnea</t>
  </si>
  <si>
    <t>Pinus nigra ssp. Austriaca</t>
  </si>
  <si>
    <t>Pinus nigra ssp. Calabrica</t>
  </si>
  <si>
    <t xml:space="preserve">Pinus nigra ssp. Laricio </t>
  </si>
  <si>
    <t>Platanus acerifolia</t>
  </si>
  <si>
    <t>Platanus densicoma</t>
  </si>
  <si>
    <t>Platanus hispanica</t>
  </si>
  <si>
    <t>Platanus pyramidalis</t>
  </si>
  <si>
    <t>Populus canadensis</t>
  </si>
  <si>
    <t>Populus canescens</t>
  </si>
  <si>
    <t>Tilia euchlora</t>
  </si>
  <si>
    <t>Tilia europaea</t>
  </si>
  <si>
    <t>Si un arbre remarquable disparaît il sera possible de continuer</t>
  </si>
  <si>
    <t>à le publier sous "arbre disparu"</t>
  </si>
  <si>
    <t>0 pts</t>
  </si>
  <si>
    <t>L'arbre n'a pas la circonférence requise</t>
  </si>
  <si>
    <t>L'arbre est mentionné dans des ouvrages / archives / documents anciens</t>
  </si>
  <si>
    <r>
      <t xml:space="preserve">Couronne </t>
    </r>
    <r>
      <rPr>
        <b/>
        <sz val="12"/>
        <color theme="1"/>
        <rFont val="Calibri"/>
        <family val="2"/>
        <scheme val="minor"/>
      </rPr>
      <t>exceptionnelle</t>
    </r>
  </si>
  <si>
    <r>
      <t xml:space="preserve">Couronne particulièrement bien développée et/ou d'un aspect particulier pouvant être </t>
    </r>
    <r>
      <rPr>
        <b/>
        <sz val="12"/>
        <rFont val="Calibri"/>
        <family val="2"/>
        <scheme val="minor"/>
      </rPr>
      <t>remarquable</t>
    </r>
  </si>
  <si>
    <r>
      <t xml:space="preserve">Forme </t>
    </r>
    <r>
      <rPr>
        <b/>
        <sz val="12"/>
        <rFont val="Calibri"/>
        <family val="2"/>
        <scheme val="minor"/>
      </rPr>
      <t>typique</t>
    </r>
    <r>
      <rPr>
        <sz val="12"/>
        <rFont val="Calibri"/>
        <family val="2"/>
        <scheme val="minor"/>
      </rPr>
      <t xml:space="preserve"> à l'espèce et équilibrée, sans caractéristique remarquable</t>
    </r>
  </si>
  <si>
    <t>Note écologique [0 à 5]</t>
  </si>
  <si>
    <t>15 pts</t>
  </si>
  <si>
    <t xml:space="preserve"> 5 pts</t>
  </si>
  <si>
    <t>-5 pts</t>
  </si>
  <si>
    <t>L'arbre est un élément marquant et irremplaçable du paysage</t>
  </si>
  <si>
    <t>A  Dimensions de l'arbre, circonférence ou diamètre mesuré à 1.30m du sol</t>
  </si>
  <si>
    <t>B  Développement de la couronne</t>
  </si>
  <si>
    <t>C  Âge</t>
  </si>
  <si>
    <t>D  Intérêt écologique</t>
  </si>
  <si>
    <t>F  Intérêt écosystémique</t>
  </si>
  <si>
    <t>Critères d'entrée dans l'inventaire - Arbres isolés HORS FORÊT</t>
  </si>
  <si>
    <t xml:space="preserve">  En jaune : à informer par l'opérateur</t>
  </si>
  <si>
    <r>
      <t xml:space="preserve">Couronne </t>
    </r>
    <r>
      <rPr>
        <b/>
        <sz val="12"/>
        <rFont val="Calibri"/>
        <family val="2"/>
        <scheme val="minor"/>
      </rPr>
      <t>sans intérêt esthétique</t>
    </r>
  </si>
  <si>
    <r>
      <t xml:space="preserve">Couronne </t>
    </r>
    <r>
      <rPr>
        <b/>
        <sz val="12"/>
        <rFont val="Calibri"/>
        <family val="2"/>
        <scheme val="minor"/>
      </rPr>
      <t>dénaturée / avec tailles sévères répétitives</t>
    </r>
  </si>
  <si>
    <t>Arbre de plus de 100 ans</t>
  </si>
  <si>
    <t>Cet arbre est le seul arbre d'importance régionale de la commune</t>
  </si>
  <si>
    <t>Texte libre pour remarque / autre information</t>
  </si>
  <si>
    <t>E  Intérêt historique, social et paysager</t>
  </si>
  <si>
    <t>Informations complémentaires intéressantes pour la vulgarisation et la décision</t>
  </si>
  <si>
    <t>L'arbre a atteint le seuil de départ fixé pour son essence</t>
  </si>
  <si>
    <t>L'arbre dépasse le seuil cantonal fixé pour son essence</t>
  </si>
  <si>
    <t>L'arbre dépasse le seuil fédéral fixé pour son essence</t>
  </si>
  <si>
    <t>L'arbre se trouve dans un espace vert à l'intérieur d'un espace construit</t>
  </si>
  <si>
    <t>L'arbre se trouve dans une zone minérale à l'intérieur d'un espace construit</t>
  </si>
  <si>
    <t>L'arbre se trouve dans une surface agricole</t>
  </si>
  <si>
    <t>Note écosystémique [3 ou 5]</t>
  </si>
  <si>
    <t>Note socio-historique [0-5-10]</t>
  </si>
  <si>
    <t>Définitions</t>
  </si>
  <si>
    <t>Se référer à la liste de l'onglet "Annexe circonférence"</t>
  </si>
  <si>
    <t>Arbre dont la couronne revêt un caractère tout à fait exceptionnel, qui en fait un sujet unique et irremplaçable.</t>
  </si>
  <si>
    <t>Arbre dont la couronne présente un volume remarquable, que ce soit au niveau de l'espace occupé ou de la grosseur des branches, ou/et arbre ayant eu un développement particulier/atypique.</t>
  </si>
  <si>
    <t>Arbre présentant un ensemble de caractères typiques pour l'espèce. Ses branches ne sont pas encore particulièrement d'un gros diamètre.</t>
  </si>
  <si>
    <t>Arbre naturellement déséquilibré, irrégulier (par exemple branches maitresses brisées par le vent ou le poids de la neige).</t>
  </si>
  <si>
    <t>Age estimé à plus de 100 ans selon l'appréciation de l'observateur.</t>
  </si>
  <si>
    <t xml:space="preserve">Arbre jouant un rôle patrimonial, de lieu de rencontre, de souvenir ou émotionnel auprès de la population locale ou de passage. </t>
  </si>
  <si>
    <t>Arbre dont l’abattage modifierait de manière significative et durable le paysage du lieu (par exemple : arbre isolé dans un champ, ou jouissant d’une situation centrale dans un parc ou un espace vert).</t>
  </si>
  <si>
    <t>L'arbre joue un rôle dans la lutte contre les ilots de chaleur, le stockage du carbone, l’assainissement de l’air, le maintien de la biodiversité, etc ... Ce rôle diffère selon sa situation.</t>
  </si>
  <si>
    <t>TOTAL ABC</t>
  </si>
  <si>
    <t>Total général</t>
  </si>
  <si>
    <t>Arbre dont la couronne a été dénaturée par l’intervention humaine, que ce soit de manière répétitive ou par une intervention unique.</t>
  </si>
  <si>
    <t>Seuil de départ</t>
  </si>
  <si>
    <t>Seuil cantonal</t>
  </si>
  <si>
    <t>Seuil fédéral</t>
  </si>
  <si>
    <t>Crataegus laevigata</t>
  </si>
  <si>
    <t>Aubépine commune/à deux styles</t>
  </si>
  <si>
    <t>Pin à crochets/de montagne</t>
  </si>
  <si>
    <t>Sapin du Colorado</t>
  </si>
  <si>
    <t>Note biodiversité et seuils des circonférences pour chaque espèce</t>
  </si>
  <si>
    <t>Cèdre (indéterminé)</t>
  </si>
  <si>
    <t>Cedrus sp.</t>
  </si>
  <si>
    <t>Tilia sp.</t>
  </si>
  <si>
    <t>Tilleul (indéterminé)</t>
  </si>
  <si>
    <t>Quercus sp.</t>
  </si>
  <si>
    <t>Chêne (indéterminé)</t>
  </si>
  <si>
    <t>Aesculus sp.</t>
  </si>
  <si>
    <t>Marronnier (indéterminé)</t>
  </si>
  <si>
    <t>Pinus nigra</t>
  </si>
  <si>
    <t>Pin noir</t>
  </si>
  <si>
    <t xml:space="preserve">  En blanc : à trouver dans l'Annexe circonférence et biodiversité</t>
  </si>
  <si>
    <t>Arbre remarquable cantonal si total ABC &gt; 15
Arbre remarquable national si total ABC &gt; 25</t>
  </si>
  <si>
    <t>Critères supplémentaires</t>
  </si>
  <si>
    <t>Arbre remarquable dès 15 pts</t>
  </si>
  <si>
    <t>-10 pts</t>
  </si>
  <si>
    <t>Quercus palustris</t>
  </si>
  <si>
    <t>Chêne des marais</t>
  </si>
  <si>
    <t>Taxodium distichum</t>
  </si>
  <si>
    <t>Cyprès chauve</t>
  </si>
  <si>
    <t>B</t>
  </si>
  <si>
    <t>Tronc</t>
  </si>
  <si>
    <t>L'arbre possède un tronc simple</t>
  </si>
  <si>
    <t>L'arbre possède un tronc multiple</t>
  </si>
  <si>
    <t>C  Développement de la couronne</t>
  </si>
  <si>
    <t>D  Âge</t>
  </si>
  <si>
    <t>E  Intérêt écologique</t>
  </si>
  <si>
    <t>F  Intérêt historique, social et paysager</t>
  </si>
  <si>
    <t>G  Intérêt écosystémique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</si>
</sst>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sz val="12"/>
      <color theme="1"/>
      <name val="Calibri"/>
      <family val="2"/>
      <scheme val="minor"/>
    </font>
    <font>
      <sz val="10"/>
      <color rgb="FF000000"/>
      <name val="Times New Roman"/>
      <family val="1"/>
    </font>
    <font>
      <sz val="9"/>
      <color rgb="FF000000"/>
      <name val="Arial"/>
      <family val="2"/>
    </font>
    <font>
      <b/>
      <sz val="9"/>
      <color rgb="FFFFFFFF"/>
      <name val="Arial"/>
      <family val="2"/>
    </font>
    <font>
      <b/>
      <sz val="9"/>
      <name val="Arial"/>
      <family val="2"/>
    </font>
    <font>
      <b/>
      <sz val="9"/>
      <color theme="0"/>
      <name val="Arial"/>
      <family val="2"/>
    </font>
    <font>
      <sz val="9"/>
      <name val="Arial"/>
      <family val="2"/>
    </font>
    <font>
      <sz val="12"/>
      <color rgb="FFFFFFCC"/>
      <name val="Calibri"/>
      <family val="2"/>
      <scheme val="minor"/>
    </font>
    <font>
      <sz val="11"/>
      <name val="Calibri"/>
      <family val="2"/>
      <scheme val="minor"/>
    </font>
    <font>
      <sz val="12"/>
      <name val="Calibri"/>
      <family val="2"/>
      <scheme val="minor"/>
    </font>
    <font>
      <b/>
      <sz val="12"/>
      <name val="Calibri"/>
      <family val="2"/>
      <scheme val="minor"/>
    </font>
    <font>
      <sz val="18"/>
      <color theme="1"/>
      <name val="Calibri"/>
      <family val="2"/>
      <scheme val="minor"/>
    </font>
    <font>
      <b/>
      <sz val="9"/>
      <color rgb="FF000000"/>
      <name val="Arial"/>
      <family val="2"/>
    </font>
    <font>
      <sz val="9"/>
      <color theme="1" tint="0.34998626667073579"/>
      <name val="Arial"/>
      <family val="2"/>
    </font>
    <font>
      <b/>
      <sz val="11"/>
      <color theme="0"/>
      <name val="Arial"/>
      <family val="2"/>
    </font>
    <font>
      <b/>
      <sz val="14"/>
      <color rgb="FF000000"/>
      <name val="Arial"/>
      <family val="2"/>
    </font>
    <font>
      <b/>
      <sz val="11"/>
      <color theme="1"/>
      <name val="Calibri"/>
      <family val="2"/>
      <scheme val="minor"/>
    </font>
  </fonts>
  <fills count="8">
    <fill>
      <patternFill patternType="none"/>
    </fill>
    <fill>
      <patternFill patternType="gray125"/>
    </fill>
    <fill>
      <patternFill patternType="solid">
        <fgColor theme="6" tint="0.39997558519241921"/>
        <bgColor indexed="64"/>
      </patternFill>
    </fill>
    <fill>
      <patternFill patternType="solid">
        <fgColor theme="6" tint="0.79998168889431442"/>
        <bgColor indexed="64"/>
      </patternFill>
    </fill>
    <fill>
      <patternFill patternType="solid">
        <fgColor rgb="FF718F41"/>
      </patternFill>
    </fill>
    <fill>
      <patternFill patternType="solid">
        <fgColor theme="9" tint="-0.249977111117893"/>
        <bgColor indexed="64"/>
      </patternFill>
    </fill>
    <fill>
      <patternFill patternType="solid">
        <fgColor rgb="FFFFFFCC"/>
        <bgColor indexed="64"/>
      </patternFill>
    </fill>
    <fill>
      <patternFill patternType="solid">
        <fgColor theme="9"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auto="1"/>
      </left>
      <right style="thick">
        <color theme="9" tint="-0.24994659260841701"/>
      </right>
      <top style="thin">
        <color indexed="64"/>
      </top>
      <bottom style="thin">
        <color indexed="64"/>
      </bottom>
      <diagonal/>
    </border>
    <border>
      <left/>
      <right style="thin">
        <color auto="1"/>
      </right>
      <top style="thin">
        <color indexed="64"/>
      </top>
      <bottom style="thick">
        <color theme="9" tint="-0.24994659260841701"/>
      </bottom>
      <diagonal/>
    </border>
    <border>
      <left style="thin">
        <color auto="1"/>
      </left>
      <right style="thick">
        <color theme="9" tint="-0.24994659260841701"/>
      </right>
      <top style="thin">
        <color indexed="64"/>
      </top>
      <bottom style="thick">
        <color theme="9" tint="-0.24994659260841701"/>
      </bottom>
      <diagonal/>
    </border>
    <border>
      <left style="thick">
        <color rgb="FF00B050"/>
      </left>
      <right/>
      <top style="thick">
        <color rgb="FF00B050"/>
      </top>
      <bottom style="thin">
        <color indexed="64"/>
      </bottom>
      <diagonal/>
    </border>
    <border>
      <left style="thick">
        <color rgb="FF00B050"/>
      </left>
      <right style="thin">
        <color rgb="FF00B050"/>
      </right>
      <top style="thin">
        <color indexed="64"/>
      </top>
      <bottom style="thin">
        <color indexed="64"/>
      </bottom>
      <diagonal/>
    </border>
    <border>
      <left style="thick">
        <color rgb="FF00B050"/>
      </left>
      <right style="thin">
        <color rgb="FF00B050"/>
      </right>
      <top style="thin">
        <color indexed="64"/>
      </top>
      <bottom style="thick">
        <color rgb="FF00B050"/>
      </bottom>
      <diagonal/>
    </border>
    <border>
      <left style="thick">
        <color rgb="FF00B050"/>
      </left>
      <right style="thick">
        <color rgb="FF00B050"/>
      </right>
      <top style="thin">
        <color indexed="64"/>
      </top>
      <bottom style="thin">
        <color indexed="64"/>
      </bottom>
      <diagonal/>
    </border>
    <border>
      <left style="thick">
        <color rgb="FF00B050"/>
      </left>
      <right style="thick">
        <color rgb="FF00B050"/>
      </right>
      <top style="thin">
        <color indexed="64"/>
      </top>
      <bottom style="thick">
        <color rgb="FF00B050"/>
      </bottom>
      <diagonal/>
    </border>
    <border>
      <left style="thick">
        <color rgb="FF00B050"/>
      </left>
      <right style="thick">
        <color rgb="FF00B050"/>
      </right>
      <top style="thick">
        <color rgb="FF00B050"/>
      </top>
      <bottom/>
      <diagonal/>
    </border>
    <border>
      <left style="thick">
        <color rgb="FF00B050"/>
      </left>
      <right style="thick">
        <color rgb="FF00B050"/>
      </right>
      <top/>
      <bottom style="thin">
        <color indexed="64"/>
      </bottom>
      <diagonal/>
    </border>
    <border>
      <left style="thick">
        <color rgb="FF00B050"/>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thick">
        <color rgb="FF00B050"/>
      </left>
      <right style="thin">
        <color auto="1"/>
      </right>
      <top style="thin">
        <color indexed="64"/>
      </top>
      <bottom style="thick">
        <color theme="9" tint="-0.24994659260841701"/>
      </bottom>
      <diagonal/>
    </border>
    <border>
      <left style="medium">
        <color auto="1"/>
      </left>
      <right style="thin">
        <color indexed="64"/>
      </right>
      <top style="thin">
        <color indexed="64"/>
      </top>
      <bottom style="thin">
        <color indexed="64"/>
      </bottom>
      <diagonal/>
    </border>
    <border>
      <left style="medium">
        <color auto="1"/>
      </left>
      <right style="thin">
        <color auto="1"/>
      </right>
      <top style="thin">
        <color indexed="64"/>
      </top>
      <bottom style="thick">
        <color theme="9" tint="-0.24994659260841701"/>
      </bottom>
      <diagonal/>
    </border>
    <border>
      <left style="thin">
        <color auto="1"/>
      </left>
      <right style="medium">
        <color auto="1"/>
      </right>
      <top style="thin">
        <color indexed="64"/>
      </top>
      <bottom style="thick">
        <color theme="9" tint="-0.2499465926084170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ck">
        <color rgb="FF00B050"/>
      </left>
      <right/>
      <top/>
      <bottom style="thin">
        <color indexed="64"/>
      </bottom>
      <diagonal/>
    </border>
    <border>
      <left/>
      <right style="medium">
        <color auto="1"/>
      </right>
      <top/>
      <bottom style="thin">
        <color indexed="64"/>
      </bottom>
      <diagonal/>
    </border>
    <border>
      <left style="medium">
        <color auto="1"/>
      </left>
      <right/>
      <top/>
      <bottom style="thin">
        <color indexed="64"/>
      </bottom>
      <diagonal/>
    </border>
    <border>
      <left style="thin">
        <color auto="1"/>
      </left>
      <right style="thick">
        <color theme="9" tint="-0.24994659260841701"/>
      </right>
      <top/>
      <bottom style="thin">
        <color indexed="64"/>
      </bottom>
      <diagonal/>
    </border>
    <border>
      <left/>
      <right/>
      <top style="thick">
        <color rgb="FF00B050"/>
      </top>
      <bottom style="thin">
        <color indexed="64"/>
      </bottom>
      <diagonal/>
    </border>
    <border>
      <left style="thick">
        <color theme="9" tint="-0.24994659260841701"/>
      </left>
      <right/>
      <top style="thick">
        <color theme="9" tint="-0.24994659260841701"/>
      </top>
      <bottom style="medium">
        <color indexed="64"/>
      </bottom>
      <diagonal/>
    </border>
    <border>
      <left/>
      <right/>
      <top style="thick">
        <color theme="9" tint="-0.24994659260841701"/>
      </top>
      <bottom style="medium">
        <color indexed="64"/>
      </bottom>
      <diagonal/>
    </border>
    <border>
      <left/>
      <right style="thick">
        <color theme="9" tint="-0.24994659260841701"/>
      </right>
      <top style="thick">
        <color theme="9" tint="-0.24994659260841701"/>
      </top>
      <bottom style="medium">
        <color indexed="64"/>
      </bottom>
      <diagonal/>
    </border>
    <border>
      <left style="thick">
        <color theme="9" tint="-0.24994659260841701"/>
      </left>
      <right style="thick">
        <color rgb="FF00B050"/>
      </right>
      <top/>
      <bottom/>
      <diagonal/>
    </border>
    <border>
      <left style="thick">
        <color theme="9" tint="-0.24994659260841701"/>
      </left>
      <right style="thick">
        <color rgb="FF00B050"/>
      </right>
      <top/>
      <bottom style="thin">
        <color indexed="64"/>
      </bottom>
      <diagonal/>
    </border>
    <border>
      <left style="thick">
        <color theme="9" tint="-0.24994659260841701"/>
      </left>
      <right style="thick">
        <color rgb="FF00B050"/>
      </right>
      <top style="thin">
        <color indexed="64"/>
      </top>
      <bottom style="thin">
        <color indexed="64"/>
      </bottom>
      <diagonal/>
    </border>
    <border>
      <left style="thick">
        <color theme="9" tint="-0.24994659260841701"/>
      </left>
      <right style="thick">
        <color rgb="FF00B050"/>
      </right>
      <top style="thin">
        <color indexed="64"/>
      </top>
      <bottom style="thick">
        <color theme="9" tint="-0.24994659260841701"/>
      </bottom>
      <diagonal/>
    </border>
    <border>
      <left style="thin">
        <color indexed="64"/>
      </left>
      <right style="thin">
        <color indexed="64"/>
      </right>
      <top style="thin">
        <color indexed="64"/>
      </top>
      <bottom style="thick">
        <color theme="9" tint="-0.24994659260841701"/>
      </bottom>
      <diagonal/>
    </border>
    <border>
      <left/>
      <right style="thick">
        <color theme="9" tint="-0.24994659260841701"/>
      </right>
      <top style="thin">
        <color indexed="64"/>
      </top>
      <bottom style="thick">
        <color rgb="FF00B050"/>
      </bottom>
      <diagonal/>
    </border>
  </borders>
  <cellStyleXfs count="2">
    <xf numFmtId="0" fontId="0" fillId="0" borderId="0"/>
    <xf numFmtId="0" fontId="5" fillId="0" borderId="0"/>
  </cellStyleXfs>
  <cellXfs count="242">
    <xf numFmtId="0" fontId="0" fillId="0" borderId="0" xfId="0"/>
    <xf numFmtId="0" fontId="0" fillId="0" borderId="0" xfId="0" applyBorder="1"/>
    <xf numFmtId="0" fontId="6" fillId="0" borderId="0" xfId="1" applyFont="1" applyAlignment="1">
      <alignment horizontal="left" vertical="top"/>
    </xf>
    <xf numFmtId="0" fontId="6" fillId="0" borderId="0" xfId="1" applyFont="1" applyAlignment="1">
      <alignment horizontal="left" vertical="center"/>
    </xf>
    <xf numFmtId="0" fontId="6" fillId="0" borderId="0" xfId="1" applyFont="1" applyAlignment="1">
      <alignment horizontal="center" vertical="center" wrapText="1"/>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4" fillId="0" borderId="0" xfId="0" applyFont="1" applyBorder="1"/>
    <xf numFmtId="0" fontId="0" fillId="3" borderId="0" xfId="0" applyFill="1" applyBorder="1"/>
    <xf numFmtId="0" fontId="4" fillId="3" borderId="0" xfId="0" applyFont="1" applyFill="1" applyBorder="1"/>
    <xf numFmtId="0" fontId="1" fillId="3" borderId="0" xfId="0" applyFont="1" applyFill="1" applyBorder="1" applyAlignment="1">
      <alignment vertical="center"/>
    </xf>
    <xf numFmtId="0" fontId="4" fillId="0" borderId="12" xfId="0" applyFont="1" applyBorder="1"/>
    <xf numFmtId="0" fontId="4" fillId="0" borderId="13" xfId="0" applyFont="1" applyBorder="1"/>
    <xf numFmtId="0" fontId="4" fillId="0" borderId="0" xfId="0" applyFont="1" applyBorder="1" applyAlignment="1">
      <alignment horizontal="center"/>
    </xf>
    <xf numFmtId="0" fontId="0" fillId="0" borderId="0" xfId="0" applyFont="1" applyBorder="1"/>
    <xf numFmtId="0" fontId="4" fillId="0" borderId="0" xfId="0" applyFont="1" applyBorder="1" applyAlignment="1"/>
    <xf numFmtId="0" fontId="4" fillId="0" borderId="0" xfId="0" applyFont="1"/>
    <xf numFmtId="0" fontId="4" fillId="3" borderId="0" xfId="0" applyFont="1" applyFill="1" applyBorder="1" applyAlignment="1"/>
    <xf numFmtId="0" fontId="0" fillId="3" borderId="0" xfId="0" applyFont="1" applyFill="1" applyBorder="1" applyAlignment="1"/>
    <xf numFmtId="0" fontId="1" fillId="3" borderId="0" xfId="0" applyFont="1" applyFill="1" applyBorder="1" applyAlignment="1"/>
    <xf numFmtId="0" fontId="6" fillId="0" borderId="0" xfId="1" applyFont="1" applyAlignment="1">
      <alignment vertical="top" wrapText="1"/>
    </xf>
    <xf numFmtId="0" fontId="7" fillId="4" borderId="5" xfId="1" applyFont="1" applyFill="1" applyBorder="1" applyAlignment="1">
      <alignment horizontal="center" vertical="center" wrapText="1"/>
    </xf>
    <xf numFmtId="0" fontId="7" fillId="4" borderId="19" xfId="1" applyFont="1" applyFill="1" applyBorder="1" applyAlignment="1">
      <alignment horizontal="center" vertical="center" wrapText="1"/>
    </xf>
    <xf numFmtId="0" fontId="4" fillId="6" borderId="1" xfId="0" applyFont="1" applyFill="1" applyBorder="1" applyAlignment="1">
      <alignment horizontal="center" vertical="center"/>
    </xf>
    <xf numFmtId="0" fontId="0" fillId="6" borderId="1" xfId="0" applyFill="1" applyBorder="1"/>
    <xf numFmtId="0" fontId="4" fillId="0" borderId="0" xfId="0" applyFont="1" applyFill="1" applyBorder="1" applyAlignment="1">
      <alignment horizontal="center" vertical="center"/>
    </xf>
    <xf numFmtId="0" fontId="4" fillId="0" borderId="0" xfId="0" applyFont="1" applyFill="1" applyBorder="1"/>
    <xf numFmtId="0" fontId="4" fillId="7" borderId="1" xfId="0" applyFont="1" applyFill="1" applyBorder="1" applyAlignment="1">
      <alignment horizontal="center"/>
    </xf>
    <xf numFmtId="0" fontId="4" fillId="0" borderId="0" xfId="0" applyFont="1" applyFill="1" applyBorder="1" applyAlignment="1"/>
    <xf numFmtId="0" fontId="4" fillId="0" borderId="0" xfId="0" applyFont="1" applyBorder="1" applyAlignment="1">
      <alignment horizontal="center"/>
    </xf>
    <xf numFmtId="0" fontId="4" fillId="0" borderId="9" xfId="0" applyFont="1" applyBorder="1"/>
    <xf numFmtId="0" fontId="4" fillId="0" borderId="10" xfId="0" applyFont="1" applyBorder="1"/>
    <xf numFmtId="0" fontId="0" fillId="0" borderId="0" xfId="0" applyFont="1" applyBorder="1" applyAlignment="1"/>
    <xf numFmtId="0" fontId="4" fillId="0" borderId="0" xfId="0" applyFont="1" applyBorder="1" applyAlignment="1">
      <alignment vertical="top"/>
    </xf>
    <xf numFmtId="0" fontId="9" fillId="4" borderId="23" xfId="1" applyFont="1" applyFill="1" applyBorder="1" applyAlignment="1">
      <alignment horizontal="center" vertical="center" wrapText="1"/>
    </xf>
    <xf numFmtId="0" fontId="9" fillId="4" borderId="1" xfId="1" applyFont="1" applyFill="1" applyBorder="1" applyAlignment="1">
      <alignment horizontal="center" vertical="center" wrapText="1"/>
    </xf>
    <xf numFmtId="0" fontId="9" fillId="4" borderId="29" xfId="1" applyFont="1" applyFill="1" applyBorder="1" applyAlignment="1">
      <alignment horizontal="center" vertical="center" wrapText="1"/>
    </xf>
    <xf numFmtId="0" fontId="9" fillId="4" borderId="30" xfId="1" applyFont="1" applyFill="1" applyBorder="1" applyAlignment="1">
      <alignment horizontal="center" vertical="center" wrapText="1"/>
    </xf>
    <xf numFmtId="0" fontId="7" fillId="4" borderId="32" xfId="1" applyFont="1" applyFill="1" applyBorder="1" applyAlignment="1">
      <alignment horizontal="center" vertical="center" wrapText="1"/>
    </xf>
    <xf numFmtId="0" fontId="7" fillId="4" borderId="30" xfId="1" applyFont="1" applyFill="1" applyBorder="1" applyAlignment="1">
      <alignment horizontal="center" vertical="center" wrapText="1"/>
    </xf>
    <xf numFmtId="0" fontId="4" fillId="0" borderId="0" xfId="0" applyFont="1" applyBorder="1" applyAlignment="1">
      <alignment horizontal="center"/>
    </xf>
    <xf numFmtId="0" fontId="4" fillId="0" borderId="0" xfId="0" applyFont="1" applyBorder="1" applyAlignment="1">
      <alignment horizontal="left"/>
    </xf>
    <xf numFmtId="0" fontId="0" fillId="0" borderId="0" xfId="0" applyFont="1" applyBorder="1" applyAlignment="1">
      <alignment horizontal="center"/>
    </xf>
    <xf numFmtId="0" fontId="4" fillId="0" borderId="0" xfId="0" applyFont="1" applyBorder="1" applyAlignment="1">
      <alignment horizontal="center"/>
    </xf>
    <xf numFmtId="0" fontId="4" fillId="0" borderId="0" xfId="0" applyFont="1" applyBorder="1" applyAlignment="1">
      <alignment horizontal="left" vertical="center"/>
    </xf>
    <xf numFmtId="0" fontId="0" fillId="0" borderId="0" xfId="0" applyFont="1" applyBorder="1" applyAlignment="1">
      <alignment horizontal="center"/>
    </xf>
    <xf numFmtId="49" fontId="0" fillId="0" borderId="0" xfId="0" applyNumberFormat="1" applyFont="1" applyBorder="1" applyAlignment="1">
      <alignment horizontal="center"/>
    </xf>
    <xf numFmtId="0" fontId="4" fillId="0" borderId="0" xfId="0" applyFont="1" applyFill="1" applyBorder="1" applyAlignment="1">
      <alignment horizontal="center"/>
    </xf>
    <xf numFmtId="0" fontId="0" fillId="0" borderId="0" xfId="0" applyAlignment="1">
      <alignment horizontal="center"/>
    </xf>
    <xf numFmtId="0" fontId="0" fillId="0" borderId="0" xfId="0" applyAlignment="1">
      <alignment horizontal="left" vertical="center"/>
    </xf>
    <xf numFmtId="0" fontId="4" fillId="0" borderId="12" xfId="0" applyFont="1" applyBorder="1" applyAlignment="1">
      <alignment horizontal="left" vertical="center"/>
    </xf>
    <xf numFmtId="0" fontId="3" fillId="2" borderId="0" xfId="0" applyFont="1" applyFill="1" applyBorder="1" applyAlignment="1">
      <alignment horizontal="left" vertical="center"/>
    </xf>
    <xf numFmtId="0" fontId="4" fillId="0" borderId="13" xfId="0" applyFont="1" applyBorder="1" applyAlignment="1">
      <alignment horizontal="left" vertical="center"/>
    </xf>
    <xf numFmtId="0" fontId="0" fillId="0" borderId="0" xfId="0" applyAlignment="1">
      <alignment horizontal="center" vertical="center"/>
    </xf>
    <xf numFmtId="0" fontId="0" fillId="0" borderId="0" xfId="0" applyAlignment="1">
      <alignment vertical="center"/>
    </xf>
    <xf numFmtId="0" fontId="12" fillId="0" borderId="0" xfId="0" applyFont="1"/>
    <xf numFmtId="0" fontId="0" fillId="0" borderId="0" xfId="0" applyAlignment="1">
      <alignment horizontal="center"/>
    </xf>
    <xf numFmtId="0" fontId="4" fillId="0" borderId="14" xfId="0" applyFont="1" applyBorder="1"/>
    <xf numFmtId="0" fontId="4" fillId="0" borderId="15" xfId="0" applyFont="1" applyBorder="1"/>
    <xf numFmtId="0" fontId="4" fillId="0" borderId="16" xfId="0" applyFont="1" applyBorder="1"/>
    <xf numFmtId="0" fontId="0" fillId="0" borderId="0" xfId="0" applyAlignment="1">
      <alignment horizontal="left"/>
    </xf>
    <xf numFmtId="0" fontId="0" fillId="0" borderId="12" xfId="0" applyBorder="1" applyAlignment="1">
      <alignment vertical="center"/>
    </xf>
    <xf numFmtId="0" fontId="0" fillId="0" borderId="13" xfId="0" applyBorder="1" applyAlignment="1">
      <alignment vertical="center"/>
    </xf>
    <xf numFmtId="0" fontId="0" fillId="0" borderId="0" xfId="0" applyAlignment="1">
      <alignment horizontal="right"/>
    </xf>
    <xf numFmtId="0" fontId="12" fillId="0" borderId="0" xfId="0" applyFont="1" applyAlignment="1">
      <alignment horizontal="right"/>
    </xf>
    <xf numFmtId="49" fontId="0" fillId="0" borderId="0" xfId="0" applyNumberFormat="1" applyFont="1" applyBorder="1" applyAlignment="1">
      <alignment horizontal="center"/>
    </xf>
    <xf numFmtId="0" fontId="0" fillId="0" borderId="0" xfId="0" applyFont="1" applyBorder="1" applyAlignment="1">
      <alignment horizontal="right"/>
    </xf>
    <xf numFmtId="0" fontId="3" fillId="0" borderId="0" xfId="0" applyFont="1" applyFill="1" applyBorder="1" applyAlignment="1">
      <alignment horizontal="left" vertical="center"/>
    </xf>
    <xf numFmtId="49" fontId="0" fillId="0" borderId="0" xfId="0" applyNumberFormat="1" applyFont="1" applyBorder="1" applyAlignment="1"/>
    <xf numFmtId="49" fontId="0" fillId="0" borderId="0" xfId="0" applyNumberFormat="1"/>
    <xf numFmtId="0" fontId="4" fillId="0" borderId="12" xfId="0" applyFont="1" applyBorder="1" applyAlignment="1">
      <alignment vertical="center"/>
    </xf>
    <xf numFmtId="0" fontId="4" fillId="0" borderId="13" xfId="0" applyFont="1" applyBorder="1" applyAlignment="1">
      <alignment vertical="center"/>
    </xf>
    <xf numFmtId="49" fontId="0" fillId="0" borderId="0" xfId="0" applyNumberFormat="1" applyFont="1" applyBorder="1" applyAlignment="1">
      <alignment horizontal="center"/>
    </xf>
    <xf numFmtId="0" fontId="13" fillId="0" borderId="0" xfId="0" applyFont="1" applyBorder="1" applyAlignment="1">
      <alignment horizontal="left"/>
    </xf>
    <xf numFmtId="0" fontId="0" fillId="0" borderId="1" xfId="0" applyBorder="1"/>
    <xf numFmtId="0" fontId="0" fillId="0" borderId="0" xfId="0" applyAlignment="1">
      <alignment horizontal="right"/>
    </xf>
    <xf numFmtId="49" fontId="0" fillId="0" borderId="0" xfId="0" applyNumberFormat="1" applyFont="1" applyBorder="1" applyAlignment="1">
      <alignment horizontal="center"/>
    </xf>
    <xf numFmtId="0" fontId="4" fillId="7"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49" fontId="0" fillId="0" borderId="0" xfId="0" applyNumberFormat="1" applyFont="1" applyBorder="1" applyAlignment="1">
      <alignment horizontal="center"/>
    </xf>
    <xf numFmtId="0" fontId="4" fillId="0" borderId="0" xfId="0" applyFont="1" applyBorder="1" applyAlignment="1">
      <alignment horizontal="left"/>
    </xf>
    <xf numFmtId="0" fontId="0" fillId="0" borderId="0" xfId="0" applyFont="1" applyBorder="1" applyAlignment="1">
      <alignment horizontal="center"/>
    </xf>
    <xf numFmtId="0" fontId="0" fillId="0" borderId="0" xfId="0" applyFont="1" applyBorder="1" applyAlignment="1">
      <alignment horizontal="right"/>
    </xf>
    <xf numFmtId="0" fontId="13" fillId="0" borderId="0" xfId="0" applyFont="1" applyBorder="1" applyAlignment="1">
      <alignment horizontal="left"/>
    </xf>
    <xf numFmtId="0" fontId="4" fillId="0" borderId="0" xfId="0" applyFont="1" applyBorder="1" applyAlignment="1">
      <alignment horizontal="left" vertical="center"/>
    </xf>
    <xf numFmtId="0" fontId="4" fillId="0" borderId="0" xfId="0" applyFont="1" applyBorder="1" applyAlignment="1">
      <alignment horizontal="center"/>
    </xf>
    <xf numFmtId="0" fontId="4" fillId="0" borderId="18" xfId="0" applyFont="1" applyBorder="1"/>
    <xf numFmtId="0" fontId="4" fillId="0" borderId="40" xfId="0" applyFont="1" applyBorder="1"/>
    <xf numFmtId="0" fontId="4" fillId="0" borderId="18" xfId="0" applyFont="1" applyBorder="1" applyAlignment="1">
      <alignment horizontal="left" vertical="center"/>
    </xf>
    <xf numFmtId="0" fontId="4" fillId="0" borderId="35" xfId="0" applyFont="1" applyBorder="1"/>
    <xf numFmtId="0" fontId="4" fillId="0" borderId="36" xfId="0" applyFont="1" applyBorder="1"/>
    <xf numFmtId="0" fontId="4" fillId="0" borderId="35" xfId="0" applyFont="1" applyBorder="1" applyAlignment="1"/>
    <xf numFmtId="0" fontId="4" fillId="0" borderId="36" xfId="0" applyFont="1" applyBorder="1" applyAlignment="1"/>
    <xf numFmtId="0" fontId="4" fillId="0" borderId="37" xfId="0" applyFont="1" applyBorder="1" applyAlignment="1"/>
    <xf numFmtId="0" fontId="4" fillId="0" borderId="18" xfId="0" applyFont="1" applyBorder="1" applyAlignment="1"/>
    <xf numFmtId="0" fontId="4" fillId="0" borderId="40" xfId="0" applyFont="1" applyBorder="1" applyAlignment="1"/>
    <xf numFmtId="0" fontId="0" fillId="0" borderId="0" xfId="0" applyFill="1" applyBorder="1"/>
    <xf numFmtId="0" fontId="4" fillId="2" borderId="0" xfId="0" applyFont="1" applyFill="1" applyBorder="1" applyAlignment="1">
      <alignment vertical="center"/>
    </xf>
    <xf numFmtId="0" fontId="1" fillId="2" borderId="0" xfId="0" applyFont="1" applyFill="1" applyBorder="1" applyAlignment="1">
      <alignment vertical="top" wrapText="1"/>
    </xf>
    <xf numFmtId="0" fontId="1" fillId="2" borderId="0" xfId="0" applyFont="1" applyFill="1" applyBorder="1" applyAlignment="1">
      <alignment vertical="top"/>
    </xf>
    <xf numFmtId="49" fontId="0" fillId="0" borderId="0" xfId="0" applyNumberFormat="1" applyFont="1" applyFill="1" applyBorder="1" applyAlignment="1"/>
    <xf numFmtId="49" fontId="0" fillId="0" borderId="0" xfId="0" applyNumberFormat="1" applyFont="1" applyFill="1" applyBorder="1" applyAlignment="1">
      <alignment horizontal="center"/>
    </xf>
    <xf numFmtId="0" fontId="4" fillId="0" borderId="0" xfId="0" applyFont="1" applyBorder="1" applyAlignment="1">
      <alignment vertical="center"/>
    </xf>
    <xf numFmtId="0" fontId="0" fillId="0" borderId="36" xfId="0" applyFont="1" applyBorder="1" applyAlignment="1"/>
    <xf numFmtId="0" fontId="4" fillId="0" borderId="18" xfId="0" applyFont="1" applyBorder="1" applyAlignment="1">
      <alignment vertical="center"/>
    </xf>
    <xf numFmtId="0" fontId="4" fillId="0" borderId="40" xfId="0" applyFont="1" applyBorder="1" applyAlignment="1">
      <alignment horizontal="center"/>
    </xf>
    <xf numFmtId="49" fontId="0" fillId="7" borderId="2" xfId="0" applyNumberFormat="1" applyFont="1" applyFill="1" applyBorder="1" applyAlignment="1">
      <alignment horizontal="center"/>
    </xf>
    <xf numFmtId="0" fontId="4" fillId="7" borderId="2" xfId="0" applyFont="1" applyFill="1" applyBorder="1"/>
    <xf numFmtId="0" fontId="4" fillId="7" borderId="39" xfId="0" applyFont="1" applyFill="1" applyBorder="1" applyAlignment="1">
      <alignment horizontal="center"/>
    </xf>
    <xf numFmtId="0" fontId="4" fillId="0" borderId="36" xfId="0" applyFont="1" applyFill="1" applyBorder="1" applyAlignment="1"/>
    <xf numFmtId="0" fontId="4" fillId="0" borderId="37" xfId="0" applyFont="1" applyFill="1" applyBorder="1" applyAlignment="1"/>
    <xf numFmtId="0" fontId="0" fillId="7" borderId="2" xfId="0" applyFont="1" applyFill="1" applyBorder="1" applyAlignment="1">
      <alignment horizontal="center"/>
    </xf>
    <xf numFmtId="0" fontId="4" fillId="0" borderId="40" xfId="0" applyFont="1" applyFill="1" applyBorder="1" applyAlignment="1"/>
    <xf numFmtId="0" fontId="4" fillId="0" borderId="40" xfId="0" applyFont="1" applyFill="1" applyBorder="1" applyAlignment="1">
      <alignment horizontal="center"/>
    </xf>
    <xf numFmtId="49" fontId="0" fillId="0" borderId="36" xfId="0" applyNumberFormat="1" applyFont="1" applyFill="1" applyBorder="1" applyAlignment="1"/>
    <xf numFmtId="0" fontId="12" fillId="0" borderId="0" xfId="0" applyFont="1" applyAlignment="1">
      <alignment vertical="center"/>
    </xf>
    <xf numFmtId="0" fontId="0" fillId="0" borderId="36" xfId="0" applyFont="1" applyBorder="1" applyAlignment="1">
      <alignment vertical="center"/>
    </xf>
    <xf numFmtId="0" fontId="4" fillId="0" borderId="36" xfId="0" applyFont="1" applyBorder="1" applyAlignment="1">
      <alignment vertical="center"/>
    </xf>
    <xf numFmtId="0" fontId="4" fillId="0" borderId="36" xfId="0" applyFont="1" applyFill="1" applyBorder="1" applyAlignment="1">
      <alignment vertical="center"/>
    </xf>
    <xf numFmtId="0" fontId="4" fillId="0" borderId="37" xfId="0" applyFont="1" applyFill="1" applyBorder="1" applyAlignment="1">
      <alignment vertical="center"/>
    </xf>
    <xf numFmtId="0" fontId="0" fillId="0" borderId="0" xfId="0" applyFill="1" applyBorder="1" applyAlignment="1">
      <alignment vertical="center"/>
    </xf>
    <xf numFmtId="0" fontId="12" fillId="0" borderId="0" xfId="0" applyFont="1" applyAlignment="1">
      <alignment horizontal="right" vertical="center"/>
    </xf>
    <xf numFmtId="49" fontId="0" fillId="0" borderId="36" xfId="0" applyNumberFormat="1" applyFont="1" applyBorder="1" applyAlignment="1">
      <alignment vertical="center"/>
    </xf>
    <xf numFmtId="1" fontId="4" fillId="0" borderId="36" xfId="0" applyNumberFormat="1" applyFont="1" applyFill="1" applyBorder="1" applyAlignment="1">
      <alignment vertical="center"/>
    </xf>
    <xf numFmtId="1" fontId="4" fillId="0" borderId="37" xfId="0" applyNumberFormat="1" applyFont="1" applyFill="1" applyBorder="1" applyAlignment="1">
      <alignment vertical="center"/>
    </xf>
    <xf numFmtId="0" fontId="4" fillId="0" borderId="35" xfId="0" applyFont="1" applyBorder="1" applyAlignment="1">
      <alignment vertical="center"/>
    </xf>
    <xf numFmtId="0" fontId="0" fillId="0" borderId="36" xfId="0" applyBorder="1" applyAlignment="1">
      <alignment vertical="center"/>
    </xf>
    <xf numFmtId="49" fontId="0" fillId="0" borderId="36" xfId="0" applyNumberFormat="1" applyFont="1" applyFill="1" applyBorder="1" applyAlignment="1">
      <alignment vertical="center"/>
    </xf>
    <xf numFmtId="0" fontId="0" fillId="0" borderId="0" xfId="0" applyAlignment="1">
      <alignment horizontal="right" vertical="center"/>
    </xf>
    <xf numFmtId="0" fontId="10" fillId="0" borderId="8" xfId="1" applyFont="1" applyFill="1" applyBorder="1" applyAlignment="1">
      <alignment horizontal="left" vertical="center" wrapText="1"/>
    </xf>
    <xf numFmtId="1" fontId="10" fillId="0" borderId="25" xfId="1" applyNumberFormat="1" applyFont="1" applyFill="1" applyBorder="1" applyAlignment="1">
      <alignment horizontal="center" vertical="center" shrinkToFit="1"/>
    </xf>
    <xf numFmtId="1" fontId="10" fillId="0" borderId="23" xfId="1" applyNumberFormat="1" applyFont="1" applyFill="1" applyBorder="1" applyAlignment="1">
      <alignment horizontal="center" vertical="center" shrinkToFit="1"/>
    </xf>
    <xf numFmtId="0" fontId="10" fillId="0" borderId="0" xfId="1" applyFont="1" applyFill="1" applyAlignment="1">
      <alignment horizontal="left" vertical="center"/>
    </xf>
    <xf numFmtId="1" fontId="6" fillId="0" borderId="25" xfId="1" applyNumberFormat="1" applyFont="1" applyFill="1" applyBorder="1" applyAlignment="1">
      <alignment horizontal="center" vertical="center" shrinkToFit="1"/>
    </xf>
    <xf numFmtId="1" fontId="6" fillId="0" borderId="23" xfId="1" applyNumberFormat="1" applyFont="1" applyFill="1" applyBorder="1" applyAlignment="1">
      <alignment horizontal="center" vertical="center" shrinkToFit="1"/>
    </xf>
    <xf numFmtId="1" fontId="6" fillId="0" borderId="30" xfId="1" applyNumberFormat="1" applyFont="1" applyFill="1" applyBorder="1" applyAlignment="1">
      <alignment horizontal="center" vertical="center" shrinkToFit="1"/>
    </xf>
    <xf numFmtId="0" fontId="6" fillId="0" borderId="0" xfId="1" applyFont="1" applyFill="1" applyAlignment="1">
      <alignment horizontal="left" vertical="center"/>
    </xf>
    <xf numFmtId="0" fontId="9" fillId="4" borderId="4" xfId="1" applyFont="1" applyFill="1" applyBorder="1" applyAlignment="1">
      <alignment horizontal="center" vertical="center" wrapText="1"/>
    </xf>
    <xf numFmtId="0" fontId="10" fillId="0" borderId="7" xfId="1" applyFont="1" applyFill="1" applyBorder="1" applyAlignment="1">
      <alignment horizontal="left" vertical="center" wrapText="1"/>
    </xf>
    <xf numFmtId="1" fontId="6" fillId="0" borderId="26" xfId="1" applyNumberFormat="1" applyFont="1" applyFill="1" applyBorder="1" applyAlignment="1">
      <alignment horizontal="center" vertical="center" shrinkToFit="1"/>
    </xf>
    <xf numFmtId="1" fontId="6" fillId="0" borderId="24" xfId="1" applyNumberFormat="1" applyFont="1" applyFill="1" applyBorder="1" applyAlignment="1">
      <alignment horizontal="center" vertical="center" shrinkToFit="1"/>
    </xf>
    <xf numFmtId="1" fontId="6" fillId="0" borderId="34" xfId="1" applyNumberFormat="1" applyFont="1" applyFill="1" applyBorder="1" applyAlignment="1">
      <alignment horizontal="center" vertical="center" shrinkToFit="1"/>
    </xf>
    <xf numFmtId="1" fontId="6" fillId="0" borderId="4" xfId="1" applyNumberFormat="1" applyFont="1" applyFill="1" applyBorder="1" applyAlignment="1">
      <alignment horizontal="center" vertical="center" shrinkToFit="1"/>
    </xf>
    <xf numFmtId="1" fontId="10" fillId="0" borderId="4" xfId="1" applyNumberFormat="1" applyFont="1" applyFill="1" applyBorder="1" applyAlignment="1">
      <alignment horizontal="center" vertical="center" shrinkToFit="1"/>
    </xf>
    <xf numFmtId="1" fontId="16" fillId="0" borderId="50" xfId="1" applyNumberFormat="1" applyFont="1" applyFill="1" applyBorder="1" applyAlignment="1">
      <alignment horizontal="center" vertical="center" shrinkToFit="1"/>
    </xf>
    <xf numFmtId="1" fontId="16" fillId="0" borderId="51" xfId="1" applyNumberFormat="1" applyFont="1" applyFill="1" applyBorder="1" applyAlignment="1">
      <alignment horizontal="center" vertical="center" shrinkToFit="1"/>
    </xf>
    <xf numFmtId="1" fontId="8" fillId="0" borderId="51" xfId="1" applyNumberFormat="1" applyFont="1" applyFill="1" applyBorder="1" applyAlignment="1">
      <alignment horizontal="center" vertical="center" shrinkToFit="1"/>
    </xf>
    <xf numFmtId="1" fontId="16" fillId="0" borderId="52" xfId="1" applyNumberFormat="1" applyFont="1" applyFill="1" applyBorder="1" applyAlignment="1">
      <alignment horizontal="center" vertical="center" shrinkToFit="1"/>
    </xf>
    <xf numFmtId="1" fontId="8" fillId="0" borderId="29" xfId="1" applyNumberFormat="1" applyFont="1" applyFill="1" applyBorder="1" applyAlignment="1">
      <alignment horizontal="center" vertical="center" shrinkToFit="1"/>
    </xf>
    <xf numFmtId="1" fontId="17" fillId="0" borderId="1" xfId="1" applyNumberFormat="1" applyFont="1" applyFill="1" applyBorder="1" applyAlignment="1">
      <alignment horizontal="center" vertical="center" shrinkToFit="1"/>
    </xf>
    <xf numFmtId="1" fontId="8" fillId="0" borderId="32" xfId="1" applyNumberFormat="1" applyFont="1" applyFill="1" applyBorder="1" applyAlignment="1">
      <alignment horizontal="center" vertical="center" shrinkToFit="1"/>
    </xf>
    <xf numFmtId="1" fontId="8" fillId="0" borderId="33" xfId="1" applyNumberFormat="1" applyFont="1" applyFill="1" applyBorder="1" applyAlignment="1">
      <alignment horizontal="center" vertical="center" shrinkToFit="1"/>
    </xf>
    <xf numFmtId="1" fontId="17" fillId="0" borderId="30" xfId="1" applyNumberFormat="1" applyFont="1" applyFill="1" applyBorder="1" applyAlignment="1">
      <alignment horizontal="center" vertical="center" shrinkToFit="1"/>
    </xf>
    <xf numFmtId="1" fontId="17" fillId="0" borderId="34" xfId="1" applyNumberFormat="1" applyFont="1" applyFill="1" applyBorder="1" applyAlignment="1">
      <alignment horizontal="center" vertical="center" shrinkToFit="1"/>
    </xf>
    <xf numFmtId="1" fontId="8" fillId="0" borderId="5" xfId="1" applyNumberFormat="1" applyFont="1" applyFill="1" applyBorder="1" applyAlignment="1">
      <alignment horizontal="center" vertical="center" shrinkToFit="1"/>
    </xf>
    <xf numFmtId="1" fontId="8" fillId="0" borderId="20" xfId="1" applyNumberFormat="1" applyFont="1" applyFill="1" applyBorder="1" applyAlignment="1">
      <alignment horizontal="center" vertical="center" shrinkToFit="1"/>
    </xf>
    <xf numFmtId="1" fontId="17" fillId="0" borderId="19" xfId="1" applyNumberFormat="1" applyFont="1" applyFill="1" applyBorder="1" applyAlignment="1">
      <alignment horizontal="center" vertical="center" shrinkToFit="1"/>
    </xf>
    <xf numFmtId="1" fontId="17" fillId="0" borderId="21" xfId="1" applyNumberFormat="1" applyFont="1" applyFill="1" applyBorder="1" applyAlignment="1">
      <alignment horizontal="center" vertical="center" shrinkToFit="1"/>
    </xf>
    <xf numFmtId="1" fontId="8" fillId="0" borderId="31" xfId="1" applyNumberFormat="1" applyFont="1" applyFill="1" applyBorder="1" applyAlignment="1">
      <alignment horizontal="center" vertical="center" shrinkToFit="1"/>
    </xf>
    <xf numFmtId="1" fontId="17" fillId="0" borderId="53" xfId="1" applyNumberFormat="1" applyFont="1" applyFill="1" applyBorder="1" applyAlignment="1">
      <alignment horizontal="center" vertical="center" shrinkToFit="1"/>
    </xf>
    <xf numFmtId="1" fontId="6" fillId="0" borderId="54" xfId="1" applyNumberFormat="1" applyFont="1" applyFill="1" applyBorder="1" applyAlignment="1">
      <alignment horizontal="center" vertical="center" shrinkToFit="1"/>
    </xf>
    <xf numFmtId="49" fontId="0" fillId="0" borderId="0" xfId="0" applyNumberFormat="1" applyFont="1" applyBorder="1" applyAlignment="1">
      <alignment horizontal="center"/>
    </xf>
    <xf numFmtId="0" fontId="0" fillId="0" borderId="0" xfId="0" applyFont="1" applyBorder="1" applyAlignment="1">
      <alignment horizontal="center"/>
    </xf>
    <xf numFmtId="0" fontId="4" fillId="0" borderId="0" xfId="0" applyFont="1" applyBorder="1" applyAlignment="1">
      <alignment horizontal="center"/>
    </xf>
    <xf numFmtId="0" fontId="4" fillId="0" borderId="0" xfId="0" applyFont="1" applyBorder="1" applyAlignment="1">
      <alignment horizontal="left" vertical="center"/>
    </xf>
    <xf numFmtId="0" fontId="3" fillId="2" borderId="0" xfId="0" applyFont="1" applyFill="1" applyBorder="1" applyAlignment="1">
      <alignment horizontal="center" vertical="center"/>
    </xf>
    <xf numFmtId="0" fontId="2" fillId="3" borderId="0" xfId="0" applyFont="1" applyFill="1" applyBorder="1" applyAlignment="1">
      <alignment horizontal="center"/>
    </xf>
    <xf numFmtId="0" fontId="4" fillId="7" borderId="38" xfId="0" applyFont="1" applyFill="1" applyBorder="1" applyAlignment="1">
      <alignment horizontal="left" vertical="center" wrapText="1"/>
    </xf>
    <xf numFmtId="0" fontId="4" fillId="7" borderId="2" xfId="0" applyFont="1" applyFill="1" applyBorder="1" applyAlignment="1">
      <alignment horizontal="left" vertical="center" wrapText="1"/>
    </xf>
    <xf numFmtId="0" fontId="4" fillId="7" borderId="39" xfId="0" applyFont="1" applyFill="1" applyBorder="1" applyAlignment="1">
      <alignment horizontal="left" vertical="center" wrapText="1"/>
    </xf>
    <xf numFmtId="0" fontId="4" fillId="7" borderId="38" xfId="0" applyFont="1" applyFill="1" applyBorder="1" applyAlignment="1">
      <alignment horizontal="left" vertical="center"/>
    </xf>
    <xf numFmtId="0" fontId="4" fillId="7" borderId="2" xfId="0" applyFont="1" applyFill="1" applyBorder="1" applyAlignment="1">
      <alignment horizontal="left" vertical="center"/>
    </xf>
    <xf numFmtId="0" fontId="13" fillId="0" borderId="35" xfId="0" applyFont="1" applyBorder="1" applyAlignment="1">
      <alignment horizontal="left" vertical="center"/>
    </xf>
    <xf numFmtId="0" fontId="13" fillId="0" borderId="36" xfId="0" applyFont="1" applyBorder="1" applyAlignment="1">
      <alignment horizontal="left" vertical="center"/>
    </xf>
    <xf numFmtId="0" fontId="4" fillId="0" borderId="35" xfId="0" applyFont="1" applyBorder="1" applyAlignment="1">
      <alignment horizontal="left" vertical="center"/>
    </xf>
    <xf numFmtId="0" fontId="4" fillId="0" borderId="36" xfId="0" applyFont="1" applyBorder="1" applyAlignment="1">
      <alignment horizontal="left" vertical="center"/>
    </xf>
    <xf numFmtId="0" fontId="4" fillId="7" borderId="2" xfId="0" applyFont="1" applyFill="1" applyBorder="1" applyAlignment="1">
      <alignment horizontal="left"/>
    </xf>
    <xf numFmtId="0" fontId="0" fillId="0" borderId="0" xfId="0" applyFont="1" applyBorder="1" applyAlignment="1">
      <alignment horizontal="center"/>
    </xf>
    <xf numFmtId="0" fontId="4" fillId="6" borderId="17" xfId="0" applyFont="1" applyFill="1" applyBorder="1" applyAlignment="1">
      <alignment horizontal="center"/>
    </xf>
    <xf numFmtId="0" fontId="4" fillId="6" borderId="4" xfId="0" applyFont="1" applyFill="1" applyBorder="1" applyAlignment="1">
      <alignment horizontal="center"/>
    </xf>
    <xf numFmtId="0" fontId="4" fillId="6" borderId="5" xfId="0" applyFont="1" applyFill="1" applyBorder="1" applyAlignment="1">
      <alignment horizontal="center"/>
    </xf>
    <xf numFmtId="0" fontId="13" fillId="0" borderId="0" xfId="0" applyFont="1" applyBorder="1" applyAlignment="1">
      <alignment horizontal="left"/>
    </xf>
    <xf numFmtId="49" fontId="0" fillId="0" borderId="0" xfId="0" applyNumberFormat="1" applyFont="1" applyBorder="1" applyAlignment="1">
      <alignment horizontal="center"/>
    </xf>
    <xf numFmtId="1" fontId="4" fillId="6" borderId="17" xfId="0" applyNumberFormat="1" applyFont="1" applyFill="1" applyBorder="1" applyAlignment="1">
      <alignment horizontal="center"/>
    </xf>
    <xf numFmtId="1" fontId="4" fillId="6" borderId="4" xfId="0" applyNumberFormat="1" applyFont="1" applyFill="1" applyBorder="1" applyAlignment="1">
      <alignment horizontal="center"/>
    </xf>
    <xf numFmtId="1" fontId="4" fillId="6" borderId="5" xfId="0" applyNumberFormat="1" applyFont="1" applyFill="1" applyBorder="1" applyAlignment="1">
      <alignment horizontal="center"/>
    </xf>
    <xf numFmtId="0" fontId="1" fillId="2" borderId="0" xfId="0" applyFont="1" applyFill="1" applyBorder="1" applyAlignment="1">
      <alignment horizontal="center" vertical="center"/>
    </xf>
    <xf numFmtId="0" fontId="4" fillId="0" borderId="17" xfId="0" applyFont="1" applyBorder="1" applyAlignment="1">
      <alignment horizontal="center"/>
    </xf>
    <xf numFmtId="0" fontId="4" fillId="0" borderId="4" xfId="0" applyFont="1" applyBorder="1" applyAlignment="1">
      <alignment horizontal="center"/>
    </xf>
    <xf numFmtId="0" fontId="4" fillId="0" borderId="5" xfId="0" applyFont="1" applyBorder="1" applyAlignment="1">
      <alignment horizontal="center"/>
    </xf>
    <xf numFmtId="0" fontId="4" fillId="0" borderId="0" xfId="0" applyFont="1" applyBorder="1" applyAlignment="1">
      <alignment horizontal="left"/>
    </xf>
    <xf numFmtId="0" fontId="4" fillId="0" borderId="0" xfId="0" applyFont="1" applyBorder="1" applyAlignment="1">
      <alignment horizontal="left" vertical="center"/>
    </xf>
    <xf numFmtId="1" fontId="15" fillId="0" borderId="17" xfId="0" applyNumberFormat="1" applyFont="1" applyFill="1" applyBorder="1" applyAlignment="1">
      <alignment horizontal="center" vertical="center"/>
    </xf>
    <xf numFmtId="1" fontId="15" fillId="0" borderId="4" xfId="0" applyNumberFormat="1" applyFont="1" applyFill="1" applyBorder="1" applyAlignment="1">
      <alignment horizontal="center" vertical="center"/>
    </xf>
    <xf numFmtId="1" fontId="15" fillId="0" borderId="5" xfId="0" applyNumberFormat="1" applyFont="1" applyFill="1" applyBorder="1" applyAlignment="1">
      <alignment horizontal="center" vertical="center"/>
    </xf>
    <xf numFmtId="0" fontId="3" fillId="2" borderId="0" xfId="0" applyFont="1" applyFill="1" applyBorder="1" applyAlignment="1">
      <alignment horizontal="left" vertical="center"/>
    </xf>
    <xf numFmtId="0" fontId="2" fillId="3" borderId="0" xfId="0" applyFont="1" applyFill="1" applyBorder="1" applyAlignment="1">
      <alignment horizontal="center" vertical="center"/>
    </xf>
    <xf numFmtId="0" fontId="4" fillId="7" borderId="2" xfId="0" applyFont="1" applyFill="1" applyBorder="1" applyAlignment="1">
      <alignment horizontal="center"/>
    </xf>
    <xf numFmtId="0" fontId="4" fillId="6" borderId="2" xfId="0" applyFont="1" applyFill="1" applyBorder="1" applyAlignment="1">
      <alignment horizontal="center"/>
    </xf>
    <xf numFmtId="1" fontId="4" fillId="0" borderId="17" xfId="0" applyNumberFormat="1" applyFont="1" applyBorder="1" applyAlignment="1">
      <alignment horizontal="center" vertical="center"/>
    </xf>
    <xf numFmtId="1" fontId="4" fillId="0" borderId="4" xfId="0" applyNumberFormat="1" applyFont="1" applyBorder="1" applyAlignment="1">
      <alignment horizontal="center" vertical="center"/>
    </xf>
    <xf numFmtId="1" fontId="4" fillId="0" borderId="5" xfId="0" applyNumberFormat="1" applyFont="1" applyBorder="1" applyAlignment="1">
      <alignment horizontal="center" vertical="center"/>
    </xf>
    <xf numFmtId="0" fontId="1" fillId="2" borderId="0" xfId="0" applyFont="1" applyFill="1" applyBorder="1" applyAlignment="1">
      <alignment horizontal="left" vertical="center" wrapText="1"/>
    </xf>
    <xf numFmtId="0" fontId="1" fillId="2" borderId="0" xfId="0" applyFont="1" applyFill="1" applyBorder="1" applyAlignment="1">
      <alignment horizontal="left" vertical="center"/>
    </xf>
    <xf numFmtId="0" fontId="4" fillId="0" borderId="17" xfId="0" applyFont="1" applyFill="1" applyBorder="1" applyAlignment="1">
      <alignment horizontal="center"/>
    </xf>
    <xf numFmtId="0" fontId="4" fillId="0" borderId="4" xfId="0" applyFont="1" applyFill="1" applyBorder="1" applyAlignment="1">
      <alignment horizontal="center"/>
    </xf>
    <xf numFmtId="0" fontId="4" fillId="0" borderId="5" xfId="0" applyFont="1" applyFill="1" applyBorder="1" applyAlignment="1">
      <alignment horizontal="center"/>
    </xf>
    <xf numFmtId="0" fontId="0" fillId="0" borderId="0" xfId="0" applyFont="1" applyBorder="1" applyAlignment="1">
      <alignment horizontal="right"/>
    </xf>
    <xf numFmtId="0" fontId="4" fillId="0" borderId="2" xfId="0" applyFont="1" applyBorder="1" applyAlignment="1">
      <alignment horizontal="center"/>
    </xf>
    <xf numFmtId="0" fontId="11" fillId="6" borderId="2" xfId="0" applyFont="1" applyFill="1" applyBorder="1" applyAlignment="1">
      <alignment horizontal="center"/>
    </xf>
    <xf numFmtId="0" fontId="4" fillId="0" borderId="0" xfId="0" applyFont="1" applyBorder="1" applyAlignment="1">
      <alignment horizontal="center"/>
    </xf>
    <xf numFmtId="0" fontId="4" fillId="6" borderId="17" xfId="0" applyFont="1" applyFill="1" applyBorder="1" applyAlignment="1">
      <alignment horizontal="left"/>
    </xf>
    <xf numFmtId="0" fontId="4" fillId="6" borderId="4" xfId="0" applyFont="1" applyFill="1" applyBorder="1" applyAlignment="1">
      <alignment horizontal="left"/>
    </xf>
    <xf numFmtId="0" fontId="4" fillId="6" borderId="5" xfId="0" applyFont="1" applyFill="1" applyBorder="1" applyAlignment="1">
      <alignment horizontal="left"/>
    </xf>
    <xf numFmtId="0" fontId="19" fillId="5" borderId="46" xfId="1" applyFont="1" applyFill="1" applyBorder="1" applyAlignment="1">
      <alignment horizontal="center" vertical="center"/>
    </xf>
    <xf numFmtId="0" fontId="19" fillId="5" borderId="47" xfId="1" applyFont="1" applyFill="1" applyBorder="1" applyAlignment="1">
      <alignment horizontal="center" vertical="center"/>
    </xf>
    <xf numFmtId="0" fontId="19" fillId="5" borderId="48" xfId="1" applyFont="1" applyFill="1" applyBorder="1" applyAlignment="1">
      <alignment horizontal="center" vertical="center"/>
    </xf>
    <xf numFmtId="0" fontId="7" fillId="4" borderId="3" xfId="1" applyFont="1" applyFill="1" applyBorder="1" applyAlignment="1">
      <alignment horizontal="center" vertical="center" wrapText="1"/>
    </xf>
    <xf numFmtId="0" fontId="7" fillId="4" borderId="6" xfId="1" applyFont="1" applyFill="1" applyBorder="1" applyAlignment="1">
      <alignment horizontal="center" vertical="center" wrapText="1"/>
    </xf>
    <xf numFmtId="0" fontId="8" fillId="4" borderId="3" xfId="1" applyFont="1" applyFill="1" applyBorder="1" applyAlignment="1">
      <alignment horizontal="center" vertical="center" wrapText="1"/>
    </xf>
    <xf numFmtId="0" fontId="8" fillId="4" borderId="6" xfId="1" applyFont="1" applyFill="1" applyBorder="1" applyAlignment="1">
      <alignment horizontal="center" vertical="center" wrapText="1"/>
    </xf>
    <xf numFmtId="0" fontId="9" fillId="4" borderId="3" xfId="1" applyFont="1" applyFill="1" applyBorder="1" applyAlignment="1">
      <alignment horizontal="center" vertical="center" wrapText="1"/>
    </xf>
    <xf numFmtId="0" fontId="9" fillId="4" borderId="6" xfId="1" applyFont="1" applyFill="1" applyBorder="1" applyAlignment="1">
      <alignment horizontal="center" vertical="center" wrapText="1"/>
    </xf>
    <xf numFmtId="0" fontId="9" fillId="4" borderId="22" xfId="1" applyFont="1" applyFill="1" applyBorder="1" applyAlignment="1">
      <alignment horizontal="center" vertical="center" wrapText="1"/>
    </xf>
    <xf numFmtId="0" fontId="9" fillId="4" borderId="45" xfId="1" applyFont="1" applyFill="1" applyBorder="1" applyAlignment="1">
      <alignment horizontal="center" vertical="center" wrapText="1"/>
    </xf>
    <xf numFmtId="0" fontId="18" fillId="4" borderId="43" xfId="1" applyFont="1" applyFill="1" applyBorder="1" applyAlignment="1">
      <alignment horizontal="center" vertical="center" wrapText="1"/>
    </xf>
    <xf numFmtId="0" fontId="18" fillId="4" borderId="42" xfId="1" applyFont="1" applyFill="1" applyBorder="1" applyAlignment="1">
      <alignment horizontal="center" vertical="center" wrapText="1"/>
    </xf>
    <xf numFmtId="0" fontId="18" fillId="4" borderId="39" xfId="1" applyFont="1" applyFill="1" applyBorder="1" applyAlignment="1">
      <alignment horizontal="center" vertical="center" wrapText="1"/>
    </xf>
    <xf numFmtId="0" fontId="18" fillId="4" borderId="44" xfId="1" applyFont="1" applyFill="1" applyBorder="1" applyAlignment="1">
      <alignment horizontal="center" vertical="center" wrapText="1"/>
    </xf>
    <xf numFmtId="0" fontId="9" fillId="4" borderId="49" xfId="1" applyFont="1" applyFill="1" applyBorder="1" applyAlignment="1">
      <alignment horizontal="center" vertical="center" wrapText="1"/>
    </xf>
    <xf numFmtId="0" fontId="9" fillId="4" borderId="27" xfId="1" applyFont="1" applyFill="1" applyBorder="1" applyAlignment="1">
      <alignment horizontal="center" vertical="center" wrapText="1"/>
    </xf>
    <xf numFmtId="0" fontId="9" fillId="4" borderId="28" xfId="1" applyFont="1" applyFill="1" applyBorder="1" applyAlignment="1">
      <alignment horizontal="center" vertical="center" wrapText="1"/>
    </xf>
    <xf numFmtId="0" fontId="18" fillId="4" borderId="41" xfId="1" applyFont="1" applyFill="1" applyBorder="1" applyAlignment="1">
      <alignment horizontal="center" vertical="center" wrapText="1"/>
    </xf>
    <xf numFmtId="0" fontId="18" fillId="4" borderId="2" xfId="1" applyFont="1" applyFill="1" applyBorder="1" applyAlignment="1">
      <alignment horizontal="center" vertical="center" wrapText="1"/>
    </xf>
    <xf numFmtId="0" fontId="20" fillId="3" borderId="0" xfId="0" applyFont="1" applyFill="1" applyBorder="1"/>
  </cellXfs>
  <cellStyles count="2">
    <cellStyle name="Normal" xfId="0" builtinId="0"/>
    <cellStyle name="Normal 2" xfId="1" xr:uid="{00000000-0005-0000-0000-000001000000}"/>
  </cellStyles>
  <dxfs count="0"/>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97414</xdr:colOff>
      <xdr:row>0</xdr:row>
      <xdr:rowOff>172316</xdr:rowOff>
    </xdr:from>
    <xdr:to>
      <xdr:col>8</xdr:col>
      <xdr:colOff>707636</xdr:colOff>
      <xdr:row>47</xdr:row>
      <xdr:rowOff>866</xdr:rowOff>
    </xdr:to>
    <xdr:grpSp>
      <xdr:nvGrpSpPr>
        <xdr:cNvPr id="7" name="Groupe 6">
          <a:extLst>
            <a:ext uri="{FF2B5EF4-FFF2-40B4-BE49-F238E27FC236}">
              <a16:creationId xmlns:a16="http://schemas.microsoft.com/office/drawing/2014/main" id="{F902E3EF-BDE6-4B34-B803-5E841AB08506}"/>
            </a:ext>
          </a:extLst>
        </xdr:cNvPr>
        <xdr:cNvGrpSpPr/>
      </xdr:nvGrpSpPr>
      <xdr:grpSpPr>
        <a:xfrm>
          <a:off x="859414" y="172316"/>
          <a:ext cx="5944222" cy="8782050"/>
          <a:chOff x="881062" y="180975"/>
          <a:chExt cx="5944222" cy="8782050"/>
        </a:xfrm>
      </xdr:grpSpPr>
      <xdr:pic>
        <xdr:nvPicPr>
          <xdr:cNvPr id="2" name="Image 1">
            <a:extLst>
              <a:ext uri="{FF2B5EF4-FFF2-40B4-BE49-F238E27FC236}">
                <a16:creationId xmlns:a16="http://schemas.microsoft.com/office/drawing/2014/main" id="{811CF1FF-0EBD-46F4-B58F-4C861B981F57}"/>
              </a:ext>
            </a:extLst>
          </xdr:cNvPr>
          <xdr:cNvPicPr>
            <a:picLocks noChangeAspect="1" noChangeArrowheads="1"/>
          </xdr:cNvPicPr>
        </xdr:nvPicPr>
        <xdr:blipFill rotWithShape="1">
          <a:blip xmlns:r="http://schemas.openxmlformats.org/officeDocument/2006/relationships" r:embed="rId1">
            <a:lum contrast="20000"/>
            <a:extLst>
              <a:ext uri="{28A0092B-C50C-407E-A947-70E740481C1C}">
                <a14:useLocalDpi xmlns:a14="http://schemas.microsoft.com/office/drawing/2010/main" val="0"/>
              </a:ext>
            </a:extLst>
          </a:blip>
          <a:srcRect l="9367" t="6395"/>
          <a:stretch/>
        </xdr:blipFill>
        <xdr:spPr bwMode="auto">
          <a:xfrm>
            <a:off x="881062" y="180975"/>
            <a:ext cx="5944222" cy="87820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Accolade fermante 2">
            <a:extLst>
              <a:ext uri="{FF2B5EF4-FFF2-40B4-BE49-F238E27FC236}">
                <a16:creationId xmlns:a16="http://schemas.microsoft.com/office/drawing/2014/main" id="{0E7DE5B4-EAF8-41E2-A4D0-6E72D719F89E}"/>
              </a:ext>
            </a:extLst>
          </xdr:cNvPr>
          <xdr:cNvSpPr/>
        </xdr:nvSpPr>
        <xdr:spPr>
          <a:xfrm>
            <a:off x="5838825" y="857250"/>
            <a:ext cx="295275" cy="11144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H" sz="1100"/>
          </a:p>
        </xdr:txBody>
      </xdr:sp>
      <xdr:sp macro="" textlink="">
        <xdr:nvSpPr>
          <xdr:cNvPr id="4" name="Accolade fermante 3">
            <a:extLst>
              <a:ext uri="{FF2B5EF4-FFF2-40B4-BE49-F238E27FC236}">
                <a16:creationId xmlns:a16="http://schemas.microsoft.com/office/drawing/2014/main" id="{12C5D00F-49D6-40F4-9BCF-0B49DC747A57}"/>
              </a:ext>
            </a:extLst>
          </xdr:cNvPr>
          <xdr:cNvSpPr/>
        </xdr:nvSpPr>
        <xdr:spPr>
          <a:xfrm>
            <a:off x="5829300" y="3952875"/>
            <a:ext cx="295275" cy="12096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H" sz="1100"/>
          </a:p>
        </xdr:txBody>
      </xdr:sp>
      <xdr:sp macro="" textlink="">
        <xdr:nvSpPr>
          <xdr:cNvPr id="5" name="Accolade fermante 4">
            <a:extLst>
              <a:ext uri="{FF2B5EF4-FFF2-40B4-BE49-F238E27FC236}">
                <a16:creationId xmlns:a16="http://schemas.microsoft.com/office/drawing/2014/main" id="{FAD5A91F-D92E-4FE3-8948-424CE01DE546}"/>
              </a:ext>
            </a:extLst>
          </xdr:cNvPr>
          <xdr:cNvSpPr/>
        </xdr:nvSpPr>
        <xdr:spPr>
          <a:xfrm>
            <a:off x="5838825" y="2038350"/>
            <a:ext cx="295275" cy="18764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H" sz="1100"/>
          </a:p>
        </xdr:txBody>
      </xdr:sp>
      <xdr:sp macro="" textlink="">
        <xdr:nvSpPr>
          <xdr:cNvPr id="6" name="Accolade fermante 5">
            <a:extLst>
              <a:ext uri="{FF2B5EF4-FFF2-40B4-BE49-F238E27FC236}">
                <a16:creationId xmlns:a16="http://schemas.microsoft.com/office/drawing/2014/main" id="{EA3CFCCB-A01D-42FB-BC06-21E35474D196}"/>
              </a:ext>
            </a:extLst>
          </xdr:cNvPr>
          <xdr:cNvSpPr/>
        </xdr:nvSpPr>
        <xdr:spPr>
          <a:xfrm>
            <a:off x="5819775" y="5238750"/>
            <a:ext cx="295275" cy="24288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H" sz="1100"/>
          </a:p>
        </xdr:txBody>
      </xdr:sp>
    </xdr:grpSp>
    <xdr:clientData/>
  </xdr:twoCellAnchor>
  <xdr:oneCellAnchor>
    <xdr:from>
      <xdr:col>8</xdr:col>
      <xdr:colOff>85725</xdr:colOff>
      <xdr:row>6</xdr:row>
      <xdr:rowOff>133350</xdr:rowOff>
    </xdr:from>
    <xdr:ext cx="464551" cy="264560"/>
    <xdr:sp macro="" textlink="">
      <xdr:nvSpPr>
        <xdr:cNvPr id="8" name="ZoneTexte 7">
          <a:extLst>
            <a:ext uri="{FF2B5EF4-FFF2-40B4-BE49-F238E27FC236}">
              <a16:creationId xmlns:a16="http://schemas.microsoft.com/office/drawing/2014/main" id="{0C558402-F5AD-4F40-A17F-E51D3D8C65CE}"/>
            </a:ext>
          </a:extLst>
        </xdr:cNvPr>
        <xdr:cNvSpPr txBox="1"/>
      </xdr:nvSpPr>
      <xdr:spPr>
        <a:xfrm>
          <a:off x="6181725" y="1276350"/>
          <a:ext cx="4645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H" sz="1100"/>
            <a:t>3 pts</a:t>
          </a:r>
        </a:p>
      </xdr:txBody>
    </xdr:sp>
    <xdr:clientData/>
  </xdr:oneCellAnchor>
  <xdr:oneCellAnchor>
    <xdr:from>
      <xdr:col>8</xdr:col>
      <xdr:colOff>66675</xdr:colOff>
      <xdr:row>14</xdr:row>
      <xdr:rowOff>171450</xdr:rowOff>
    </xdr:from>
    <xdr:ext cx="464551" cy="264560"/>
    <xdr:sp macro="" textlink="">
      <xdr:nvSpPr>
        <xdr:cNvPr id="9" name="ZoneTexte 8">
          <a:extLst>
            <a:ext uri="{FF2B5EF4-FFF2-40B4-BE49-F238E27FC236}">
              <a16:creationId xmlns:a16="http://schemas.microsoft.com/office/drawing/2014/main" id="{20528E4A-377B-4CE9-B133-0CF10F860DFD}"/>
            </a:ext>
          </a:extLst>
        </xdr:cNvPr>
        <xdr:cNvSpPr txBox="1"/>
      </xdr:nvSpPr>
      <xdr:spPr>
        <a:xfrm>
          <a:off x="6162675" y="2838450"/>
          <a:ext cx="4645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H" sz="1100"/>
            <a:t>2 pts</a:t>
          </a:r>
        </a:p>
      </xdr:txBody>
    </xdr:sp>
    <xdr:clientData/>
  </xdr:oneCellAnchor>
  <xdr:oneCellAnchor>
    <xdr:from>
      <xdr:col>8</xdr:col>
      <xdr:colOff>28575</xdr:colOff>
      <xdr:row>23</xdr:row>
      <xdr:rowOff>28575</xdr:rowOff>
    </xdr:from>
    <xdr:ext cx="464551" cy="264560"/>
    <xdr:sp macro="" textlink="">
      <xdr:nvSpPr>
        <xdr:cNvPr id="10" name="ZoneTexte 9">
          <a:extLst>
            <a:ext uri="{FF2B5EF4-FFF2-40B4-BE49-F238E27FC236}">
              <a16:creationId xmlns:a16="http://schemas.microsoft.com/office/drawing/2014/main" id="{D2847288-C1EA-4BC3-89D7-23D8EDD88CAB}"/>
            </a:ext>
          </a:extLst>
        </xdr:cNvPr>
        <xdr:cNvSpPr txBox="1"/>
      </xdr:nvSpPr>
      <xdr:spPr>
        <a:xfrm>
          <a:off x="6124575" y="4410075"/>
          <a:ext cx="4645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H" sz="1100"/>
            <a:t>1 pts</a:t>
          </a:r>
        </a:p>
      </xdr:txBody>
    </xdr:sp>
    <xdr:clientData/>
  </xdr:oneCellAnchor>
  <xdr:oneCellAnchor>
    <xdr:from>
      <xdr:col>8</xdr:col>
      <xdr:colOff>9525</xdr:colOff>
      <xdr:row>33</xdr:row>
      <xdr:rowOff>19050</xdr:rowOff>
    </xdr:from>
    <xdr:ext cx="464551" cy="264560"/>
    <xdr:sp macro="" textlink="">
      <xdr:nvSpPr>
        <xdr:cNvPr id="11" name="ZoneTexte 10">
          <a:extLst>
            <a:ext uri="{FF2B5EF4-FFF2-40B4-BE49-F238E27FC236}">
              <a16:creationId xmlns:a16="http://schemas.microsoft.com/office/drawing/2014/main" id="{B7D15C72-354F-4415-9360-D8744BBDD2D8}"/>
            </a:ext>
          </a:extLst>
        </xdr:cNvPr>
        <xdr:cNvSpPr txBox="1"/>
      </xdr:nvSpPr>
      <xdr:spPr>
        <a:xfrm>
          <a:off x="6105525" y="6305550"/>
          <a:ext cx="4645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H" sz="1100"/>
            <a:t>0 pts</a:t>
          </a:r>
        </a:p>
      </xdr:txBody>
    </xdr:sp>
    <xdr:clientData/>
  </xdr:oneCellAnchor>
</xdr:wsDr>
</file>

<file path=xl/persons/person.xml><?xml version="1.0" encoding="utf-8"?>
<personList xmlns="http://schemas.microsoft.com/office/spreadsheetml/2018/threadedcomments" xmlns:x="http://schemas.openxmlformats.org/spreadsheetml/2006/main">
  <person displayName="Sylvaine Jorand" id="{C7958847-60BA-462E-823B-7EE66BA06A4B}" userId="S::s.jorand@foretnord-sud.ch::9ac0755e-a9aa-4e73-ad6a-1cc11246d961"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C21" dT="2020-06-03T09:30:31.78" personId="{C7958847-60BA-462E-823B-7EE66BA06A4B}" id="{F9A79943-6E20-49E6-BEA5-E31B8DB42A1A}">
    <text>J'aimerais pouvoir garder la trace de certains arbres disparus. Il faudrait avoir cette possibilité pour ceux qui ont une histoire comme le Chêne Napoléon ou le Chêne de Morrens. 
C'est quelque chose qui doit pouvoir être décidé par le modérateur SVS. Effectivement on ne les gardera pas tous, surtout si un arbre classé "arbre remarquable en devenir" devait disparaître.</text>
  </threadedComment>
</ThreadedComments>
</file>

<file path=xl/threadedComments/threadedComment2.xml><?xml version="1.0" encoding="utf-8"?>
<ThreadedComments xmlns="http://schemas.microsoft.com/office/spreadsheetml/2018/threadedcomments" xmlns:x="http://schemas.openxmlformats.org/spreadsheetml/2006/main">
  <threadedComment ref="K166" dT="2021-05-04T06:54:11.31" personId="{C7958847-60BA-462E-823B-7EE66BA06A4B}" id="{9BDEA8B8-ACE0-42CB-A413-6281A4D68C9B}">
    <text>Voir avec D. Horisberger</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AT174"/>
  <sheetViews>
    <sheetView showGridLines="0" tabSelected="1" topLeftCell="A29" zoomScaleNormal="100" workbookViewId="0">
      <selection activeCell="AK49" sqref="AK49:AM49"/>
    </sheetView>
  </sheetViews>
  <sheetFormatPr baseColWidth="10" defaultRowHeight="15" x14ac:dyDescent="0.25"/>
  <cols>
    <col min="1" max="1" width="4.28515625" customWidth="1"/>
    <col min="2" max="2" width="8.140625" customWidth="1"/>
    <col min="3" max="3" width="1.28515625" customWidth="1"/>
    <col min="4" max="33" width="3.28515625" customWidth="1"/>
    <col min="34" max="34" width="5.140625" customWidth="1"/>
    <col min="35" max="39" width="3.28515625" customWidth="1"/>
    <col min="40" max="40" width="1.42578125" customWidth="1"/>
    <col min="41" max="41" width="3.28515625" customWidth="1"/>
    <col min="42" max="42" width="3.42578125" customWidth="1"/>
  </cols>
  <sheetData>
    <row r="1" spans="3:40" ht="14.25" hidden="1" customHeight="1" x14ac:dyDescent="0.25"/>
    <row r="2" spans="3:40" ht="6" hidden="1" customHeight="1" x14ac:dyDescent="0.25">
      <c r="C2" s="5"/>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7"/>
    </row>
    <row r="3" spans="3:40" ht="21" hidden="1" customHeight="1" x14ac:dyDescent="0.25">
      <c r="C3" s="8"/>
      <c r="D3" s="172" t="s">
        <v>322</v>
      </c>
      <c r="E3" s="172"/>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9"/>
    </row>
    <row r="4" spans="3:40" ht="21" hidden="1" customHeight="1" x14ac:dyDescent="0.25">
      <c r="C4" s="8"/>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9"/>
    </row>
    <row r="5" spans="3:40" hidden="1" x14ac:dyDescent="0.25">
      <c r="C5" s="8"/>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9"/>
    </row>
    <row r="6" spans="3:40" ht="15.75" hidden="1" x14ac:dyDescent="0.25">
      <c r="C6" s="8"/>
      <c r="D6" s="13" t="s">
        <v>1</v>
      </c>
      <c r="E6" s="13"/>
      <c r="F6" s="13"/>
      <c r="G6" s="13"/>
      <c r="H6" s="13"/>
      <c r="I6" s="21"/>
      <c r="J6" s="216"/>
      <c r="K6" s="216"/>
      <c r="L6" s="216"/>
      <c r="M6" s="216"/>
      <c r="N6" s="216"/>
      <c r="O6" s="216"/>
      <c r="P6" s="216"/>
      <c r="Q6" s="216"/>
      <c r="R6" s="216"/>
      <c r="S6" s="216"/>
      <c r="T6" s="216"/>
      <c r="U6" s="216"/>
      <c r="V6" s="13"/>
      <c r="W6" s="13" t="s">
        <v>2</v>
      </c>
      <c r="X6" s="13"/>
      <c r="Y6" s="13"/>
      <c r="Z6" s="13"/>
      <c r="AA6" s="205"/>
      <c r="AB6" s="205"/>
      <c r="AC6" s="205"/>
      <c r="AD6" s="205"/>
      <c r="AE6" s="205"/>
      <c r="AF6" s="205"/>
      <c r="AG6" s="205"/>
      <c r="AH6" s="205"/>
      <c r="AI6" s="205"/>
      <c r="AJ6" s="205"/>
      <c r="AK6" s="205"/>
      <c r="AL6" s="205"/>
      <c r="AM6" s="1"/>
      <c r="AN6" s="9"/>
    </row>
    <row r="7" spans="3:40" ht="15.75" hidden="1" x14ac:dyDescent="0.25">
      <c r="C7" s="8"/>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
      <c r="AN7" s="9"/>
    </row>
    <row r="8" spans="3:40" ht="15.75" hidden="1" x14ac:dyDescent="0.25">
      <c r="C8" s="8"/>
      <c r="D8" s="13" t="s">
        <v>3</v>
      </c>
      <c r="E8" s="13"/>
      <c r="F8" s="13"/>
      <c r="G8" s="13"/>
      <c r="H8" s="13"/>
      <c r="I8" s="13"/>
      <c r="J8" s="13"/>
      <c r="K8" s="13"/>
      <c r="L8" s="205"/>
      <c r="M8" s="205"/>
      <c r="N8" s="205"/>
      <c r="O8" s="205"/>
      <c r="P8" s="21" t="s">
        <v>323</v>
      </c>
      <c r="Q8" s="13"/>
      <c r="R8" s="13" t="s">
        <v>4</v>
      </c>
      <c r="S8" s="13"/>
      <c r="T8" s="13"/>
      <c r="U8" s="13"/>
      <c r="V8" s="13"/>
      <c r="W8" s="13"/>
      <c r="X8" s="215"/>
      <c r="Y8" s="215"/>
      <c r="Z8" s="215"/>
      <c r="AA8" s="13" t="s">
        <v>323</v>
      </c>
      <c r="AB8" s="13"/>
      <c r="AC8" s="217" t="s">
        <v>330</v>
      </c>
      <c r="AD8" s="217"/>
      <c r="AE8" s="217"/>
      <c r="AF8" s="217"/>
      <c r="AG8" s="217"/>
      <c r="AH8" s="217"/>
      <c r="AI8" s="217"/>
      <c r="AJ8" s="205"/>
      <c r="AK8" s="205"/>
      <c r="AL8" s="205"/>
      <c r="AM8" s="1"/>
      <c r="AN8" s="9"/>
    </row>
    <row r="9" spans="3:40" ht="15.75" hidden="1" x14ac:dyDescent="0.25">
      <c r="C9" s="8"/>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
      <c r="AN9" s="9"/>
    </row>
    <row r="10" spans="3:40" ht="15.75" hidden="1" x14ac:dyDescent="0.25">
      <c r="C10" s="8"/>
      <c r="D10" s="13" t="s">
        <v>379</v>
      </c>
      <c r="E10" s="13"/>
      <c r="F10" s="13"/>
      <c r="G10" s="13"/>
      <c r="H10" s="13"/>
      <c r="I10" s="13"/>
      <c r="J10" s="13"/>
      <c r="K10" s="13"/>
      <c r="L10" s="13"/>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1"/>
      <c r="AN10" s="9"/>
    </row>
    <row r="11" spans="3:40" ht="15.75" hidden="1" x14ac:dyDescent="0.25">
      <c r="C11" s="8"/>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
      <c r="AN11" s="9"/>
    </row>
    <row r="12" spans="3:40" ht="15.75" hidden="1" x14ac:dyDescent="0.25">
      <c r="C12" s="8"/>
      <c r="D12" s="13" t="s">
        <v>380</v>
      </c>
      <c r="E12" s="13"/>
      <c r="F12" s="13"/>
      <c r="G12" s="13"/>
      <c r="H12" s="13"/>
      <c r="I12" s="13"/>
      <c r="J12" s="13"/>
      <c r="K12" s="13"/>
      <c r="L12" s="21" t="s">
        <v>324</v>
      </c>
      <c r="M12" s="21"/>
      <c r="N12" s="21"/>
      <c r="O12" s="13"/>
      <c r="P12" s="29"/>
      <c r="Q12" s="13"/>
      <c r="R12" s="13"/>
      <c r="S12" s="13"/>
      <c r="T12" s="13"/>
      <c r="U12" s="13"/>
      <c r="V12" s="13"/>
      <c r="W12" s="21" t="s">
        <v>325</v>
      </c>
      <c r="X12" s="21"/>
      <c r="Y12" s="21"/>
      <c r="Z12" s="29"/>
      <c r="AA12" s="13"/>
      <c r="AB12" s="31"/>
      <c r="AC12" s="13"/>
      <c r="AD12" s="13"/>
      <c r="AE12" s="13"/>
      <c r="AF12" s="13"/>
      <c r="AG12" s="13"/>
      <c r="AH12" s="13"/>
      <c r="AI12" s="13"/>
      <c r="AJ12" s="13"/>
      <c r="AK12" s="13"/>
      <c r="AL12" s="13"/>
      <c r="AM12" s="1"/>
      <c r="AN12" s="9"/>
    </row>
    <row r="13" spans="3:40" ht="15.75" hidden="1" x14ac:dyDescent="0.25">
      <c r="C13" s="8"/>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
      <c r="AN13" s="9"/>
    </row>
    <row r="14" spans="3:40" ht="15.75" hidden="1" x14ac:dyDescent="0.25">
      <c r="C14" s="8"/>
      <c r="D14" s="13" t="s">
        <v>381</v>
      </c>
      <c r="E14" s="13"/>
      <c r="F14" s="13"/>
      <c r="G14" s="13"/>
      <c r="H14" s="13"/>
      <c r="I14" s="13"/>
      <c r="J14" s="13"/>
      <c r="K14" s="13"/>
      <c r="L14" s="21" t="s">
        <v>327</v>
      </c>
      <c r="M14" s="22"/>
      <c r="N14" s="21"/>
      <c r="O14" s="31"/>
      <c r="P14" s="29"/>
      <c r="Q14" s="13"/>
      <c r="R14" s="13"/>
      <c r="S14" s="13"/>
      <c r="T14" s="13"/>
      <c r="U14" s="13"/>
      <c r="V14" s="13"/>
      <c r="W14" s="21" t="s">
        <v>326</v>
      </c>
      <c r="X14" s="13"/>
      <c r="Y14" s="13"/>
      <c r="Z14" s="29"/>
      <c r="AA14" s="32"/>
      <c r="AB14" s="31"/>
      <c r="AC14" s="32"/>
      <c r="AD14" s="32"/>
      <c r="AE14" s="32"/>
      <c r="AF14" s="32"/>
      <c r="AG14" s="32"/>
      <c r="AH14" s="31"/>
      <c r="AI14" s="32"/>
      <c r="AJ14" s="13"/>
      <c r="AK14" s="13"/>
      <c r="AL14" s="13"/>
      <c r="AM14" s="1"/>
      <c r="AN14" s="9"/>
    </row>
    <row r="15" spans="3:40" ht="15.75" hidden="1" x14ac:dyDescent="0.25">
      <c r="C15" s="8"/>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32"/>
      <c r="AD15" s="32"/>
      <c r="AE15" s="32"/>
      <c r="AF15" s="32"/>
      <c r="AG15" s="32"/>
      <c r="AH15" s="32"/>
      <c r="AI15" s="32"/>
      <c r="AJ15" s="13"/>
      <c r="AK15" s="13"/>
      <c r="AL15" s="13"/>
      <c r="AM15" s="1"/>
      <c r="AN15" s="9"/>
    </row>
    <row r="16" spans="3:40" ht="15.75" hidden="1" x14ac:dyDescent="0.25">
      <c r="C16" s="8"/>
      <c r="D16" s="13" t="s">
        <v>328</v>
      </c>
      <c r="E16" s="13"/>
      <c r="F16" s="13"/>
      <c r="G16" s="13"/>
      <c r="H16" s="13"/>
      <c r="I16" s="13"/>
      <c r="J16" s="205"/>
      <c r="K16" s="205"/>
      <c r="L16" s="205"/>
      <c r="M16" s="205"/>
      <c r="N16" s="205"/>
      <c r="O16" s="205"/>
      <c r="P16" s="205"/>
      <c r="Q16" s="205"/>
      <c r="R16" s="205"/>
      <c r="S16" s="205"/>
      <c r="T16" s="205"/>
      <c r="U16" s="205"/>
      <c r="V16" s="13"/>
      <c r="W16" s="13" t="s">
        <v>329</v>
      </c>
      <c r="X16" s="13"/>
      <c r="Y16" s="13"/>
      <c r="Z16" s="13"/>
      <c r="AA16" s="13"/>
      <c r="AB16" s="13"/>
      <c r="AC16" s="205"/>
      <c r="AD16" s="205"/>
      <c r="AE16" s="205"/>
      <c r="AF16" s="205"/>
      <c r="AG16" s="205"/>
      <c r="AH16" s="205"/>
      <c r="AI16" s="205"/>
      <c r="AJ16" s="205"/>
      <c r="AK16" s="205"/>
      <c r="AL16" s="205"/>
      <c r="AM16" s="1"/>
      <c r="AN16" s="9"/>
    </row>
    <row r="17" spans="3:40" ht="15.75" hidden="1" x14ac:dyDescent="0.25">
      <c r="C17" s="8"/>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
      <c r="AN17" s="9"/>
    </row>
    <row r="18" spans="3:40" ht="15.75" hidden="1" x14ac:dyDescent="0.25">
      <c r="C18" s="8"/>
      <c r="D18" s="13" t="s">
        <v>337</v>
      </c>
      <c r="E18" s="13"/>
      <c r="F18" s="13"/>
      <c r="G18" s="13"/>
      <c r="H18" s="13"/>
      <c r="I18" s="13"/>
      <c r="J18" s="13"/>
      <c r="K18" s="13"/>
      <c r="L18" s="21"/>
      <c r="M18" s="21"/>
      <c r="N18" s="215"/>
      <c r="O18" s="215"/>
      <c r="P18" s="215"/>
      <c r="Q18" s="215"/>
      <c r="R18" s="215"/>
      <c r="S18" s="215"/>
      <c r="T18" s="215"/>
      <c r="U18" s="215"/>
      <c r="V18" s="13"/>
      <c r="X18" s="13"/>
      <c r="Y18" s="13"/>
      <c r="Z18" s="13"/>
      <c r="AA18" s="13"/>
      <c r="AB18" s="13"/>
      <c r="AC18" s="13"/>
      <c r="AD18" s="13"/>
      <c r="AE18" s="13"/>
      <c r="AF18" s="13"/>
      <c r="AG18" s="13"/>
      <c r="AH18" s="13"/>
      <c r="AI18" s="13"/>
      <c r="AJ18" s="13"/>
      <c r="AK18" s="13"/>
      <c r="AL18" s="13"/>
      <c r="AM18" s="1"/>
      <c r="AN18" s="9"/>
    </row>
    <row r="19" spans="3:40" ht="15.75" hidden="1" x14ac:dyDescent="0.25">
      <c r="C19" s="8"/>
      <c r="D19" s="13"/>
      <c r="E19" s="13"/>
      <c r="F19" s="13"/>
      <c r="G19" s="13"/>
      <c r="H19" s="13"/>
      <c r="I19" s="13"/>
      <c r="J19" s="13"/>
      <c r="K19" s="13"/>
      <c r="L19" s="19"/>
      <c r="M19" s="19"/>
      <c r="N19" s="19"/>
      <c r="O19" s="19"/>
      <c r="P19" s="19"/>
      <c r="Q19" s="19"/>
      <c r="R19" s="19"/>
      <c r="S19" s="19"/>
      <c r="T19" s="19"/>
      <c r="U19" s="19"/>
      <c r="V19" s="13"/>
      <c r="W19" s="13"/>
      <c r="X19" s="13"/>
      <c r="Y19" s="13"/>
      <c r="Z19" s="13"/>
      <c r="AA19" s="13"/>
      <c r="AB19" s="13"/>
      <c r="AC19" s="13"/>
      <c r="AD19" s="13"/>
      <c r="AE19" s="13"/>
      <c r="AF19" s="13"/>
      <c r="AG19" s="13"/>
      <c r="AH19" s="13"/>
      <c r="AI19" s="13"/>
      <c r="AJ19" s="13"/>
      <c r="AK19" s="13"/>
      <c r="AL19" s="13"/>
      <c r="AM19" s="1"/>
      <c r="AN19" s="9"/>
    </row>
    <row r="20" spans="3:40" ht="5.25" hidden="1" customHeight="1" x14ac:dyDescent="0.25">
      <c r="C20" s="8"/>
      <c r="D20" s="13"/>
      <c r="E20" s="13"/>
      <c r="F20" s="13"/>
      <c r="G20" s="13"/>
      <c r="H20" s="13"/>
      <c r="I20" s="13"/>
      <c r="J20" s="13"/>
      <c r="K20" s="13"/>
      <c r="L20" s="35"/>
      <c r="M20" s="35"/>
      <c r="N20" s="35"/>
      <c r="O20" s="35"/>
      <c r="P20" s="35"/>
      <c r="Q20" s="35"/>
      <c r="R20" s="35"/>
      <c r="S20" s="35"/>
      <c r="T20" s="35"/>
      <c r="U20" s="35"/>
      <c r="V20" s="36"/>
      <c r="W20" s="37"/>
      <c r="X20" s="37"/>
      <c r="Y20" s="37"/>
      <c r="Z20" s="37"/>
      <c r="AA20" s="37"/>
      <c r="AB20" s="37"/>
      <c r="AC20" s="37"/>
      <c r="AD20" s="37"/>
      <c r="AE20" s="37"/>
      <c r="AF20" s="37"/>
      <c r="AG20" s="37"/>
      <c r="AH20" s="37"/>
      <c r="AI20" s="37"/>
      <c r="AJ20" s="37"/>
      <c r="AK20" s="37"/>
      <c r="AL20" s="37"/>
      <c r="AM20" s="7"/>
      <c r="AN20" s="9"/>
    </row>
    <row r="21" spans="3:40" ht="15.75" hidden="1" x14ac:dyDescent="0.25">
      <c r="C21" s="8"/>
      <c r="D21" s="13" t="s">
        <v>422</v>
      </c>
      <c r="E21" s="13"/>
      <c r="F21" s="13"/>
      <c r="G21" s="13"/>
      <c r="H21" s="13"/>
      <c r="I21" s="13"/>
      <c r="J21" s="13"/>
      <c r="K21" s="13"/>
      <c r="L21" s="19"/>
      <c r="M21" s="19"/>
      <c r="N21" s="19"/>
      <c r="O21" s="19"/>
      <c r="P21" s="1"/>
      <c r="Q21" s="19"/>
      <c r="R21" s="19"/>
      <c r="S21" s="46"/>
      <c r="T21" s="46"/>
      <c r="U21" s="19"/>
      <c r="V21" s="17"/>
      <c r="W21" s="13" t="s">
        <v>376</v>
      </c>
      <c r="X21" s="13"/>
      <c r="Y21" s="13"/>
      <c r="Z21" s="13"/>
      <c r="AA21" s="13"/>
      <c r="AB21" s="13"/>
      <c r="AC21" s="33"/>
      <c r="AD21" s="13"/>
      <c r="AE21" s="34" t="s">
        <v>377</v>
      </c>
      <c r="AF21" s="34"/>
      <c r="AG21" s="34"/>
      <c r="AH21" s="204"/>
      <c r="AI21" s="204"/>
      <c r="AJ21" s="204"/>
      <c r="AK21" s="13"/>
      <c r="AL21" s="13"/>
      <c r="AM21" s="9"/>
      <c r="AN21" s="9"/>
    </row>
    <row r="22" spans="3:40" ht="6.75" hidden="1" customHeight="1" x14ac:dyDescent="0.25">
      <c r="C22" s="8"/>
      <c r="D22" s="13"/>
      <c r="E22" s="13"/>
      <c r="F22" s="13"/>
      <c r="G22" s="13"/>
      <c r="H22" s="13"/>
      <c r="I22" s="13"/>
      <c r="J22" s="13"/>
      <c r="K22" s="13"/>
      <c r="L22" s="19"/>
      <c r="M22" s="19"/>
      <c r="N22" s="19"/>
      <c r="O22" s="19"/>
      <c r="P22" s="19"/>
      <c r="Q22" s="19"/>
      <c r="R22" s="19"/>
      <c r="S22" s="19"/>
      <c r="T22" s="19"/>
      <c r="U22" s="19"/>
      <c r="V22" s="17"/>
      <c r="W22" s="13"/>
      <c r="X22" s="13"/>
      <c r="Y22" s="13"/>
      <c r="Z22" s="13"/>
      <c r="AA22" s="13"/>
      <c r="AB22" s="13"/>
      <c r="AC22" s="13"/>
      <c r="AD22" s="13"/>
      <c r="AE22" s="13"/>
      <c r="AF22" s="13"/>
      <c r="AG22" s="13"/>
      <c r="AH22" s="13"/>
      <c r="AI22" s="13"/>
      <c r="AJ22" s="13"/>
      <c r="AK22" s="13"/>
      <c r="AL22" s="13"/>
      <c r="AM22" s="9"/>
      <c r="AN22" s="9"/>
    </row>
    <row r="23" spans="3:40" ht="15.75" hidden="1" x14ac:dyDescent="0.25">
      <c r="C23" s="8"/>
      <c r="D23" s="13" t="s">
        <v>423</v>
      </c>
      <c r="E23" s="13"/>
      <c r="F23" s="13"/>
      <c r="G23" s="13"/>
      <c r="H23" s="13"/>
      <c r="I23" s="13"/>
      <c r="J23" s="13"/>
      <c r="K23" s="13"/>
      <c r="L23" s="19"/>
      <c r="M23" s="19"/>
      <c r="N23" s="19"/>
      <c r="O23" s="19"/>
      <c r="P23" s="46"/>
      <c r="Q23" s="19"/>
      <c r="R23" s="19"/>
      <c r="S23" s="1"/>
      <c r="T23" s="19"/>
      <c r="U23" s="19"/>
      <c r="V23" s="17"/>
      <c r="W23" s="13" t="s">
        <v>378</v>
      </c>
      <c r="X23" s="13"/>
      <c r="Y23" s="13"/>
      <c r="Z23" s="13"/>
      <c r="AA23" s="13"/>
      <c r="AB23" s="13"/>
      <c r="AC23" s="13"/>
      <c r="AD23" s="183"/>
      <c r="AE23" s="183"/>
      <c r="AF23" s="183"/>
      <c r="AG23" s="183"/>
      <c r="AH23" s="183"/>
      <c r="AI23" s="183"/>
      <c r="AJ23" s="183"/>
      <c r="AK23" s="183"/>
      <c r="AL23" s="183"/>
      <c r="AM23" s="9"/>
      <c r="AN23" s="9"/>
    </row>
    <row r="24" spans="3:40" ht="7.5" hidden="1" customHeight="1" x14ac:dyDescent="0.25">
      <c r="C24" s="8"/>
      <c r="D24" s="1"/>
      <c r="E24" s="1"/>
      <c r="F24" s="1"/>
      <c r="G24" s="1"/>
      <c r="H24" s="1"/>
      <c r="I24" s="1"/>
      <c r="J24" s="1"/>
      <c r="K24" s="1"/>
      <c r="L24" s="1"/>
      <c r="M24" s="1"/>
      <c r="N24" s="1"/>
      <c r="O24" s="1"/>
      <c r="P24" s="1"/>
      <c r="Q24" s="1"/>
      <c r="R24" s="1"/>
      <c r="S24" s="1"/>
      <c r="T24" s="1"/>
      <c r="U24" s="1"/>
      <c r="V24" s="10"/>
      <c r="W24" s="11"/>
      <c r="X24" s="11"/>
      <c r="Y24" s="11"/>
      <c r="Z24" s="11"/>
      <c r="AA24" s="11"/>
      <c r="AB24" s="11"/>
      <c r="AC24" s="11"/>
      <c r="AD24" s="11"/>
      <c r="AE24" s="11"/>
      <c r="AF24" s="11"/>
      <c r="AG24" s="11"/>
      <c r="AH24" s="11"/>
      <c r="AI24" s="11"/>
      <c r="AJ24" s="11"/>
      <c r="AK24" s="11"/>
      <c r="AL24" s="11"/>
      <c r="AM24" s="12"/>
      <c r="AN24" s="9"/>
    </row>
    <row r="25" spans="3:40" ht="15.75" hidden="1" x14ac:dyDescent="0.25">
      <c r="C25" s="8"/>
      <c r="D25" s="13"/>
      <c r="E25" s="13"/>
      <c r="F25" s="13"/>
      <c r="G25" s="13"/>
      <c r="H25" s="13"/>
      <c r="I25" s="13"/>
      <c r="J25" s="13"/>
      <c r="K25" s="13"/>
      <c r="L25" s="46"/>
      <c r="M25" s="46"/>
      <c r="N25" s="46"/>
      <c r="O25" s="46"/>
      <c r="P25" s="46"/>
      <c r="Q25" s="46"/>
      <c r="R25" s="46"/>
      <c r="S25" s="46"/>
      <c r="T25" s="46"/>
      <c r="U25" s="46"/>
      <c r="V25" s="13"/>
      <c r="W25" s="13"/>
      <c r="X25" s="13"/>
      <c r="Y25" s="13"/>
      <c r="Z25" s="13"/>
      <c r="AA25" s="13"/>
      <c r="AB25" s="13"/>
      <c r="AC25" s="13"/>
      <c r="AD25" s="13"/>
      <c r="AE25" s="13"/>
      <c r="AF25" s="13"/>
      <c r="AG25" s="13"/>
      <c r="AH25" s="13"/>
      <c r="AI25" s="13"/>
      <c r="AJ25" s="13"/>
      <c r="AK25" s="13"/>
      <c r="AL25" s="13"/>
      <c r="AM25" s="1"/>
      <c r="AN25" s="9"/>
    </row>
    <row r="26" spans="3:40" ht="15.75" hidden="1" x14ac:dyDescent="0.25">
      <c r="C26" s="8"/>
      <c r="D26" s="13"/>
      <c r="E26" s="13"/>
      <c r="F26" s="13"/>
      <c r="G26" s="13"/>
      <c r="H26" s="13"/>
      <c r="I26" s="13"/>
      <c r="J26" s="13"/>
      <c r="K26" s="13"/>
      <c r="L26" s="46"/>
      <c r="M26" s="46"/>
      <c r="N26" s="46"/>
      <c r="O26" s="46"/>
      <c r="P26" s="46"/>
      <c r="Q26" s="46"/>
      <c r="R26" s="46"/>
      <c r="S26" s="46"/>
      <c r="T26" s="46"/>
      <c r="U26" s="46"/>
      <c r="V26" s="13"/>
      <c r="W26" s="13"/>
      <c r="X26" s="13"/>
      <c r="Y26" s="13"/>
      <c r="Z26" s="13"/>
      <c r="AA26" s="13"/>
      <c r="AB26" s="13"/>
      <c r="AC26" s="13"/>
      <c r="AD26" s="13"/>
      <c r="AE26" s="13"/>
      <c r="AF26" s="13"/>
      <c r="AG26" s="13"/>
      <c r="AH26" s="13"/>
      <c r="AI26" s="13"/>
      <c r="AJ26" s="13"/>
      <c r="AK26" s="13"/>
      <c r="AL26" s="13"/>
      <c r="AM26" s="1"/>
      <c r="AN26" s="9"/>
    </row>
    <row r="27" spans="3:40" ht="15.75" hidden="1" thickBot="1" x14ac:dyDescent="0.3">
      <c r="C27" s="10"/>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2"/>
    </row>
    <row r="28" spans="3:40" hidden="1" x14ac:dyDescent="0.25">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row>
    <row r="29" spans="3:40" ht="15.75" thickBot="1" x14ac:dyDescent="0.3"/>
    <row r="30" spans="3:40" ht="6" customHeight="1" x14ac:dyDescent="0.25">
      <c r="C30" s="5"/>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7"/>
    </row>
    <row r="31" spans="3:40" s="60" customFormat="1" ht="27" customHeight="1" x14ac:dyDescent="0.25">
      <c r="C31" s="67"/>
      <c r="D31" s="172" t="s">
        <v>440</v>
      </c>
      <c r="E31" s="172"/>
      <c r="F31" s="172"/>
      <c r="G31" s="172"/>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172"/>
      <c r="AN31" s="68"/>
    </row>
    <row r="32" spans="3:40" ht="4.5" customHeight="1" x14ac:dyDescent="0.25">
      <c r="C32" s="8"/>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9"/>
    </row>
    <row r="33" spans="2:43" ht="18.75" x14ac:dyDescent="0.3">
      <c r="C33" s="8"/>
      <c r="D33" s="173" t="s">
        <v>331</v>
      </c>
      <c r="E33" s="173"/>
      <c r="F33" s="173"/>
      <c r="G33" s="173"/>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3"/>
      <c r="AN33" s="9"/>
    </row>
    <row r="34" spans="2:43" ht="4.5" customHeight="1" x14ac:dyDescent="0.25">
      <c r="C34" s="8"/>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9"/>
    </row>
    <row r="35" spans="2:43" ht="21" customHeight="1" x14ac:dyDescent="0.25">
      <c r="C35" s="8"/>
      <c r="D35" s="16" t="s">
        <v>435</v>
      </c>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9"/>
    </row>
    <row r="36" spans="2:43" ht="9" customHeight="1" x14ac:dyDescent="0.25">
      <c r="C36" s="8"/>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9"/>
    </row>
    <row r="37" spans="2:43" ht="15.75" x14ac:dyDescent="0.25">
      <c r="C37" s="17"/>
      <c r="D37" s="197" t="s">
        <v>451</v>
      </c>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84" t="s">
        <v>431</v>
      </c>
      <c r="AI37" s="184"/>
      <c r="AJ37" s="13"/>
      <c r="AK37" s="194"/>
      <c r="AL37" s="195"/>
      <c r="AM37" s="196"/>
      <c r="AN37" s="18"/>
      <c r="AP37" s="80"/>
      <c r="AQ37" t="s">
        <v>488</v>
      </c>
    </row>
    <row r="38" spans="2:43" ht="9" customHeight="1" x14ac:dyDescent="0.25">
      <c r="C38" s="17"/>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20"/>
      <c r="AI38" s="20"/>
      <c r="AJ38" s="13"/>
      <c r="AK38" s="13"/>
      <c r="AL38" s="13"/>
      <c r="AM38" s="13"/>
      <c r="AN38" s="18"/>
    </row>
    <row r="39" spans="2:43" ht="15.75" x14ac:dyDescent="0.25">
      <c r="B39" s="70" t="s">
        <v>383</v>
      </c>
      <c r="C39" s="17"/>
      <c r="D39" s="197" t="s">
        <v>450</v>
      </c>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84" t="s">
        <v>332</v>
      </c>
      <c r="AI39" s="184"/>
      <c r="AJ39" s="13"/>
      <c r="AK39" s="194"/>
      <c r="AL39" s="195"/>
      <c r="AM39" s="196"/>
      <c r="AN39" s="18"/>
    </row>
    <row r="40" spans="2:43" ht="9" customHeight="1" x14ac:dyDescent="0.25">
      <c r="B40" s="70"/>
      <c r="C40" s="17"/>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20"/>
      <c r="AI40" s="20"/>
      <c r="AJ40" s="13"/>
      <c r="AK40" s="13"/>
      <c r="AL40" s="13"/>
      <c r="AM40" s="13"/>
      <c r="AN40" s="18"/>
    </row>
    <row r="41" spans="2:43" ht="15.75" x14ac:dyDescent="0.25">
      <c r="B41" s="70" t="s">
        <v>383</v>
      </c>
      <c r="C41" s="17"/>
      <c r="D41" s="198" t="s">
        <v>449</v>
      </c>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84" t="s">
        <v>432</v>
      </c>
      <c r="AI41" s="184"/>
      <c r="AJ41" s="13"/>
      <c r="AK41" s="194"/>
      <c r="AL41" s="195"/>
      <c r="AM41" s="196"/>
      <c r="AN41" s="18"/>
    </row>
    <row r="42" spans="2:43" ht="9" customHeight="1" x14ac:dyDescent="0.25">
      <c r="B42" s="70"/>
      <c r="C42" s="17"/>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1"/>
      <c r="AI42" s="51"/>
      <c r="AJ42" s="13"/>
      <c r="AK42" s="49"/>
      <c r="AL42" s="49"/>
      <c r="AM42" s="49"/>
      <c r="AN42" s="18"/>
    </row>
    <row r="43" spans="2:43" ht="15.75" x14ac:dyDescent="0.25">
      <c r="B43" s="70" t="s">
        <v>383</v>
      </c>
      <c r="C43" s="17"/>
      <c r="D43" s="50" t="s">
        <v>425</v>
      </c>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189" t="s">
        <v>492</v>
      </c>
      <c r="AI43" s="189"/>
      <c r="AJ43" s="13"/>
      <c r="AK43" s="194"/>
      <c r="AL43" s="195"/>
      <c r="AM43" s="196"/>
      <c r="AN43" s="18"/>
      <c r="AP43" s="75"/>
    </row>
    <row r="44" spans="2:43" ht="15.75" x14ac:dyDescent="0.25">
      <c r="B44" s="70"/>
      <c r="C44" s="17"/>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68"/>
      <c r="AI44" s="168"/>
      <c r="AJ44" s="13"/>
      <c r="AK44" s="170"/>
      <c r="AL44" s="170"/>
      <c r="AM44" s="170"/>
      <c r="AN44" s="18"/>
      <c r="AP44" s="75"/>
    </row>
    <row r="45" spans="2:43" ht="15.75" x14ac:dyDescent="0.25">
      <c r="B45" s="70"/>
      <c r="C45" s="17"/>
      <c r="D45" s="16" t="s">
        <v>497</v>
      </c>
      <c r="E45" s="241" t="s">
        <v>498</v>
      </c>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8"/>
      <c r="AP45" s="75"/>
    </row>
    <row r="46" spans="2:43" ht="9" customHeight="1" x14ac:dyDescent="0.25">
      <c r="C46" s="8"/>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9"/>
    </row>
    <row r="47" spans="2:43" ht="15.75" x14ac:dyDescent="0.25">
      <c r="B47" s="61"/>
      <c r="C47" s="17"/>
      <c r="D47" s="13" t="s">
        <v>499</v>
      </c>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89" t="s">
        <v>424</v>
      </c>
      <c r="AI47" s="189"/>
      <c r="AJ47" s="13"/>
      <c r="AK47" s="185"/>
      <c r="AL47" s="186"/>
      <c r="AM47" s="187"/>
      <c r="AN47" s="18"/>
      <c r="AP47" s="30"/>
      <c r="AQ47" t="s">
        <v>441</v>
      </c>
    </row>
    <row r="48" spans="2:43" ht="9" customHeight="1" x14ac:dyDescent="0.25">
      <c r="B48" s="70"/>
      <c r="C48" s="17"/>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69"/>
      <c r="AI48" s="169"/>
      <c r="AJ48" s="13"/>
      <c r="AK48" s="170"/>
      <c r="AL48" s="170"/>
      <c r="AM48" s="170"/>
      <c r="AN48" s="18"/>
    </row>
    <row r="49" spans="2:42" ht="15.75" x14ac:dyDescent="0.25">
      <c r="B49" s="70" t="s">
        <v>383</v>
      </c>
      <c r="C49" s="17"/>
      <c r="D49" s="13" t="s">
        <v>500</v>
      </c>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89" t="s">
        <v>492</v>
      </c>
      <c r="AI49" s="189"/>
      <c r="AJ49" s="13"/>
      <c r="AK49" s="185"/>
      <c r="AL49" s="186"/>
      <c r="AM49" s="187"/>
      <c r="AN49" s="18"/>
    </row>
    <row r="50" spans="2:42" ht="15.75" x14ac:dyDescent="0.25">
      <c r="B50" s="61"/>
      <c r="C50" s="17"/>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8"/>
    </row>
    <row r="51" spans="2:42" ht="15.75" x14ac:dyDescent="0.25">
      <c r="B51" s="61"/>
      <c r="C51" s="17"/>
      <c r="D51" s="16" t="s">
        <v>501</v>
      </c>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8"/>
    </row>
    <row r="52" spans="2:42" ht="8.25" customHeight="1" x14ac:dyDescent="0.25">
      <c r="B52" s="61"/>
      <c r="C52" s="17"/>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8"/>
    </row>
    <row r="53" spans="2:42" ht="15.75" x14ac:dyDescent="0.25">
      <c r="B53" s="61"/>
      <c r="C53" s="17"/>
      <c r="D53" s="197" t="s">
        <v>427</v>
      </c>
      <c r="E53" s="197"/>
      <c r="F53" s="197"/>
      <c r="G53" s="197"/>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c r="AH53" s="184" t="s">
        <v>431</v>
      </c>
      <c r="AI53" s="184"/>
      <c r="AJ53" s="13"/>
      <c r="AK53" s="185"/>
      <c r="AL53" s="186"/>
      <c r="AM53" s="187"/>
      <c r="AN53" s="18"/>
    </row>
    <row r="54" spans="2:42" ht="8.25" customHeight="1" x14ac:dyDescent="0.25">
      <c r="B54" s="61"/>
      <c r="C54" s="17"/>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8"/>
    </row>
    <row r="55" spans="2:42" ht="15.75" x14ac:dyDescent="0.25">
      <c r="B55" s="70" t="s">
        <v>383</v>
      </c>
      <c r="C55" s="17"/>
      <c r="D55" s="188" t="s">
        <v>428</v>
      </c>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4" t="s">
        <v>332</v>
      </c>
      <c r="AI55" s="184"/>
      <c r="AJ55" s="13"/>
      <c r="AK55" s="185"/>
      <c r="AL55" s="186"/>
      <c r="AM55" s="187"/>
      <c r="AN55" s="18"/>
    </row>
    <row r="56" spans="2:42" ht="9" customHeight="1" x14ac:dyDescent="0.25">
      <c r="B56" s="61"/>
      <c r="C56" s="17"/>
      <c r="D56" s="39"/>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20"/>
      <c r="AI56" s="20"/>
      <c r="AJ56" s="13"/>
      <c r="AK56" s="13"/>
      <c r="AL56" s="13"/>
      <c r="AM56" s="13"/>
      <c r="AN56" s="18"/>
    </row>
    <row r="57" spans="2:42" ht="15.75" x14ac:dyDescent="0.25">
      <c r="B57" s="70" t="s">
        <v>383</v>
      </c>
      <c r="C57" s="17"/>
      <c r="D57" s="188" t="s">
        <v>429</v>
      </c>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4" t="s">
        <v>334</v>
      </c>
      <c r="AI57" s="184"/>
      <c r="AJ57" s="13"/>
      <c r="AK57" s="185"/>
      <c r="AL57" s="186"/>
      <c r="AM57" s="187"/>
      <c r="AN57" s="18"/>
      <c r="AP57" s="61"/>
    </row>
    <row r="58" spans="2:42" ht="7.5" customHeight="1" x14ac:dyDescent="0.25">
      <c r="B58" s="70"/>
      <c r="C58" s="1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8"/>
      <c r="AI58" s="48"/>
      <c r="AJ58" s="13"/>
      <c r="AK58" s="53"/>
      <c r="AL58" s="53"/>
      <c r="AM58" s="53"/>
      <c r="AN58" s="18"/>
    </row>
    <row r="59" spans="2:42" ht="15.75" x14ac:dyDescent="0.25">
      <c r="B59" s="70" t="s">
        <v>383</v>
      </c>
      <c r="C59" s="17"/>
      <c r="D59" s="188" t="s">
        <v>442</v>
      </c>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9" t="s">
        <v>424</v>
      </c>
      <c r="AI59" s="189"/>
      <c r="AJ59" s="13"/>
      <c r="AK59" s="185"/>
      <c r="AL59" s="186"/>
      <c r="AM59" s="187"/>
      <c r="AN59" s="18"/>
    </row>
    <row r="60" spans="2:42" ht="7.5" customHeight="1" x14ac:dyDescent="0.25">
      <c r="B60" s="70"/>
      <c r="C60" s="17"/>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8"/>
      <c r="AI60" s="78"/>
      <c r="AJ60" s="13"/>
      <c r="AK60" s="53"/>
      <c r="AL60" s="53"/>
      <c r="AM60" s="53"/>
      <c r="AN60" s="18"/>
    </row>
    <row r="61" spans="2:42" ht="15.75" x14ac:dyDescent="0.25">
      <c r="B61" s="70" t="s">
        <v>383</v>
      </c>
      <c r="C61" s="17"/>
      <c r="D61" s="188" t="s">
        <v>443</v>
      </c>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9" t="s">
        <v>433</v>
      </c>
      <c r="AI61" s="189"/>
      <c r="AJ61" s="13"/>
      <c r="AK61" s="190"/>
      <c r="AL61" s="191"/>
      <c r="AM61" s="192"/>
      <c r="AN61" s="18"/>
    </row>
    <row r="62" spans="2:42" ht="15.75" x14ac:dyDescent="0.25">
      <c r="C62" s="17"/>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20"/>
      <c r="AI62" s="20"/>
      <c r="AJ62" s="13"/>
      <c r="AK62" s="13"/>
      <c r="AL62" s="13"/>
      <c r="AM62" s="13"/>
      <c r="AN62" s="18"/>
      <c r="AP62" s="66"/>
    </row>
    <row r="63" spans="2:42" ht="15.75" x14ac:dyDescent="0.25">
      <c r="C63" s="17"/>
      <c r="D63" s="16" t="s">
        <v>502</v>
      </c>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8"/>
      <c r="AP63" s="66"/>
    </row>
    <row r="64" spans="2:42" ht="9" customHeight="1" x14ac:dyDescent="0.25">
      <c r="C64" s="17"/>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20"/>
      <c r="AI64" s="20"/>
      <c r="AJ64" s="13"/>
      <c r="AK64" s="13"/>
      <c r="AL64" s="13"/>
      <c r="AM64" s="13"/>
      <c r="AN64" s="18"/>
      <c r="AP64" s="66"/>
    </row>
    <row r="65" spans="3:43" ht="15.75" x14ac:dyDescent="0.25">
      <c r="C65" s="17"/>
      <c r="D65" s="13" t="s">
        <v>444</v>
      </c>
      <c r="E65" s="13"/>
      <c r="F65" s="13"/>
      <c r="G65" s="13"/>
      <c r="H65" s="13"/>
      <c r="I65" s="13"/>
      <c r="J65" s="13"/>
      <c r="K65" s="13"/>
      <c r="L65" s="13"/>
      <c r="N65" s="13"/>
      <c r="O65" s="13"/>
      <c r="P65" s="13"/>
      <c r="Q65" s="13"/>
      <c r="R65" s="13"/>
      <c r="S65" s="13"/>
      <c r="T65" s="13"/>
      <c r="U65" s="13"/>
      <c r="V65" s="13"/>
      <c r="W65" s="13"/>
      <c r="X65" s="13"/>
      <c r="Y65" s="13"/>
      <c r="Z65" s="13"/>
      <c r="AA65" s="13"/>
      <c r="AC65" s="13"/>
      <c r="AD65" s="13"/>
      <c r="AE65" s="13"/>
      <c r="AF65" s="13"/>
      <c r="AG65" s="13"/>
      <c r="AH65" s="184" t="s">
        <v>335</v>
      </c>
      <c r="AI65" s="184"/>
      <c r="AJ65" s="13"/>
      <c r="AK65" s="185"/>
      <c r="AL65" s="186"/>
      <c r="AM65" s="187"/>
      <c r="AN65" s="18"/>
      <c r="AP65" s="66"/>
      <c r="AQ65" s="66"/>
    </row>
    <row r="66" spans="3:43" ht="15.2" customHeight="1" x14ac:dyDescent="0.25">
      <c r="C66" s="17"/>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20"/>
      <c r="AI66" s="20"/>
      <c r="AJ66" s="13"/>
      <c r="AK66" s="13"/>
      <c r="AL66" s="13"/>
      <c r="AM66" s="13"/>
      <c r="AN66" s="18"/>
      <c r="AP66" s="66"/>
      <c r="AQ66" s="54"/>
    </row>
    <row r="67" spans="3:43" s="60" customFormat="1" ht="33" hidden="1" customHeight="1" x14ac:dyDescent="0.25">
      <c r="C67" s="76"/>
      <c r="D67" s="193" t="s">
        <v>467</v>
      </c>
      <c r="E67" s="193"/>
      <c r="F67" s="193"/>
      <c r="G67" s="193"/>
      <c r="H67" s="209" t="s">
        <v>489</v>
      </c>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104"/>
      <c r="AK67" s="206">
        <f>AK37+AK39+AK41+AK43+AK53+AK55+AK57+AK59+AK61+AK65</f>
        <v>0</v>
      </c>
      <c r="AL67" s="207"/>
      <c r="AM67" s="208"/>
      <c r="AN67" s="77"/>
      <c r="AP67" s="55"/>
      <c r="AQ67" s="59"/>
    </row>
    <row r="68" spans="3:43" ht="5.25" customHeight="1" x14ac:dyDescent="0.25">
      <c r="C68" s="17"/>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20"/>
      <c r="AI68" s="20"/>
      <c r="AJ68" s="13"/>
      <c r="AK68" s="13"/>
      <c r="AL68" s="13"/>
      <c r="AM68" s="13"/>
      <c r="AN68" s="18"/>
      <c r="AP68" s="66"/>
      <c r="AQ68" s="84"/>
    </row>
    <row r="69" spans="3:43" ht="18.75" customHeight="1" x14ac:dyDescent="0.25">
      <c r="C69" s="17"/>
      <c r="D69" s="203" t="s">
        <v>490</v>
      </c>
      <c r="E69" s="203"/>
      <c r="F69" s="203"/>
      <c r="G69" s="203"/>
      <c r="H69" s="203"/>
      <c r="I69" s="203"/>
      <c r="J69" s="203"/>
      <c r="K69" s="203"/>
      <c r="L69" s="203"/>
      <c r="M69" s="203"/>
      <c r="N69" s="203"/>
      <c r="O69" s="203"/>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18"/>
      <c r="AP69" s="66"/>
      <c r="AQ69" s="84"/>
    </row>
    <row r="70" spans="3:43" ht="7.5" customHeight="1" x14ac:dyDescent="0.25">
      <c r="C70" s="17"/>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20"/>
      <c r="AI70" s="20"/>
      <c r="AJ70" s="13"/>
      <c r="AK70" s="13"/>
      <c r="AL70" s="13"/>
      <c r="AM70" s="13"/>
      <c r="AN70" s="18"/>
      <c r="AP70" s="66"/>
      <c r="AQ70" s="84"/>
    </row>
    <row r="71" spans="3:43" ht="15.75" x14ac:dyDescent="0.25">
      <c r="C71" s="17"/>
      <c r="D71" s="16" t="s">
        <v>503</v>
      </c>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8"/>
    </row>
    <row r="72" spans="3:43" ht="9" customHeight="1" x14ac:dyDescent="0.25">
      <c r="C72" s="17"/>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20"/>
      <c r="AI72" s="20"/>
      <c r="AJ72" s="13"/>
      <c r="AK72" s="13"/>
      <c r="AL72" s="13"/>
      <c r="AM72" s="13"/>
      <c r="AN72" s="18"/>
      <c r="AP72" s="66"/>
      <c r="AQ72" s="62"/>
    </row>
    <row r="73" spans="3:43" ht="15.75" x14ac:dyDescent="0.25">
      <c r="C73" s="17"/>
      <c r="D73" s="13" t="s">
        <v>382</v>
      </c>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38"/>
      <c r="AF73" s="38"/>
      <c r="AG73" s="38"/>
      <c r="AH73" s="184" t="s">
        <v>336</v>
      </c>
      <c r="AI73" s="184"/>
      <c r="AJ73" s="13"/>
      <c r="AK73" s="211"/>
      <c r="AL73" s="212"/>
      <c r="AM73" s="213"/>
      <c r="AN73" s="18"/>
    </row>
    <row r="74" spans="3:43" ht="9" customHeight="1" x14ac:dyDescent="0.25">
      <c r="C74" s="17"/>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8"/>
    </row>
    <row r="75" spans="3:43" ht="15.75" x14ac:dyDescent="0.25">
      <c r="C75" s="17"/>
      <c r="D75" s="13" t="s">
        <v>338</v>
      </c>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214" t="s">
        <v>333</v>
      </c>
      <c r="AF75" s="214"/>
      <c r="AG75" s="214"/>
      <c r="AH75" s="214"/>
      <c r="AI75" s="214"/>
      <c r="AJ75" s="13"/>
      <c r="AK75" s="211"/>
      <c r="AL75" s="212"/>
      <c r="AM75" s="213"/>
      <c r="AN75" s="18"/>
    </row>
    <row r="76" spans="3:43" ht="15.75" x14ac:dyDescent="0.25">
      <c r="C76" s="17"/>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72"/>
      <c r="AF76" s="72"/>
      <c r="AG76" s="72"/>
      <c r="AH76" s="72"/>
      <c r="AI76" s="72"/>
      <c r="AJ76" s="13"/>
      <c r="AK76" s="53"/>
      <c r="AL76" s="53"/>
      <c r="AM76" s="53"/>
      <c r="AN76" s="18"/>
    </row>
    <row r="77" spans="3:43" ht="15.75" x14ac:dyDescent="0.25">
      <c r="C77" s="17"/>
      <c r="D77" s="21" t="s">
        <v>430</v>
      </c>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71"/>
      <c r="AI77" s="71"/>
      <c r="AJ77" s="13"/>
      <c r="AK77" s="194">
        <f>AK73+AK75</f>
        <v>0</v>
      </c>
      <c r="AL77" s="195"/>
      <c r="AM77" s="196"/>
      <c r="AN77" s="18"/>
    </row>
    <row r="78" spans="3:43" ht="15.75" x14ac:dyDescent="0.25">
      <c r="C78" s="17"/>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38"/>
      <c r="AF78" s="38"/>
      <c r="AG78" s="38"/>
      <c r="AH78" s="51"/>
      <c r="AI78" s="51"/>
      <c r="AJ78" s="13"/>
      <c r="AK78" s="49"/>
      <c r="AL78" s="49"/>
      <c r="AM78" s="49"/>
      <c r="AN78" s="18"/>
    </row>
    <row r="79" spans="3:43" ht="15.75" x14ac:dyDescent="0.25">
      <c r="C79" s="17"/>
      <c r="D79" s="25" t="s">
        <v>504</v>
      </c>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4"/>
      <c r="AI79" s="24"/>
      <c r="AJ79" s="15"/>
      <c r="AK79" s="23"/>
      <c r="AL79" s="23"/>
      <c r="AM79" s="23"/>
      <c r="AN79" s="18"/>
    </row>
    <row r="80" spans="3:43" ht="9" customHeight="1" x14ac:dyDescent="0.25">
      <c r="C80" s="17"/>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20"/>
      <c r="AI80" s="20"/>
      <c r="AJ80" s="13"/>
      <c r="AK80" s="13"/>
      <c r="AL80" s="13"/>
      <c r="AM80" s="13"/>
      <c r="AN80" s="18"/>
    </row>
    <row r="81" spans="2:40" ht="15.75" customHeight="1" x14ac:dyDescent="0.25">
      <c r="C81" s="17"/>
      <c r="D81" s="21" t="s">
        <v>384</v>
      </c>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189" t="s">
        <v>334</v>
      </c>
      <c r="AI81" s="189"/>
      <c r="AJ81" s="13"/>
      <c r="AK81" s="185"/>
      <c r="AL81" s="186"/>
      <c r="AM81" s="187"/>
      <c r="AN81" s="18"/>
    </row>
    <row r="82" spans="2:40" ht="9" customHeight="1" x14ac:dyDescent="0.25">
      <c r="C82" s="17"/>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52"/>
      <c r="AI82" s="52"/>
      <c r="AJ82" s="13"/>
      <c r="AK82" s="13"/>
      <c r="AL82" s="13"/>
      <c r="AM82" s="13"/>
      <c r="AN82" s="18"/>
    </row>
    <row r="83" spans="2:40" ht="15.75" x14ac:dyDescent="0.25">
      <c r="B83" s="69"/>
      <c r="C83" s="17"/>
      <c r="D83" s="21" t="s">
        <v>434</v>
      </c>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189" t="s">
        <v>334</v>
      </c>
      <c r="AI83" s="189"/>
      <c r="AJ83" s="13"/>
      <c r="AK83" s="185"/>
      <c r="AL83" s="186"/>
      <c r="AM83" s="187"/>
      <c r="AN83" s="18"/>
    </row>
    <row r="84" spans="2:40" ht="15.75" x14ac:dyDescent="0.25">
      <c r="C84" s="17"/>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52"/>
      <c r="AI84" s="52"/>
      <c r="AJ84" s="13"/>
      <c r="AK84" s="13"/>
      <c r="AL84" s="13"/>
      <c r="AM84" s="13"/>
      <c r="AN84" s="18"/>
    </row>
    <row r="85" spans="2:40" ht="15.75" x14ac:dyDescent="0.25">
      <c r="C85" s="17"/>
      <c r="D85" s="21" t="s">
        <v>456</v>
      </c>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52"/>
      <c r="AI85" s="52"/>
      <c r="AJ85" s="13"/>
      <c r="AK85" s="194">
        <f>AK81+AK83</f>
        <v>0</v>
      </c>
      <c r="AL85" s="195"/>
      <c r="AM85" s="196"/>
      <c r="AN85" s="18"/>
    </row>
    <row r="86" spans="2:40" ht="15.75" x14ac:dyDescent="0.25">
      <c r="C86" s="17"/>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52"/>
      <c r="AI86" s="52"/>
      <c r="AJ86" s="13"/>
      <c r="AK86" s="13"/>
      <c r="AL86" s="13"/>
      <c r="AM86" s="13"/>
      <c r="AN86" s="18"/>
    </row>
    <row r="87" spans="2:40" ht="15.75" x14ac:dyDescent="0.25">
      <c r="C87" s="17"/>
      <c r="D87" s="25" t="s">
        <v>505</v>
      </c>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4"/>
      <c r="AI87" s="24"/>
      <c r="AJ87" s="15"/>
      <c r="AK87" s="23"/>
      <c r="AL87" s="23"/>
      <c r="AM87" s="23"/>
      <c r="AN87" s="18"/>
    </row>
    <row r="88" spans="2:40" ht="9" customHeight="1" x14ac:dyDescent="0.25">
      <c r="C88" s="17"/>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52"/>
      <c r="AI88" s="52"/>
      <c r="AJ88" s="13"/>
      <c r="AK88" s="13"/>
      <c r="AL88" s="13"/>
      <c r="AM88" s="13"/>
      <c r="AN88" s="18"/>
    </row>
    <row r="89" spans="2:40" ht="15.75" x14ac:dyDescent="0.25">
      <c r="C89" s="17"/>
      <c r="D89" s="21" t="s">
        <v>453</v>
      </c>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189" t="s">
        <v>334</v>
      </c>
      <c r="AI89" s="189"/>
      <c r="AJ89" s="13"/>
      <c r="AK89" s="185"/>
      <c r="AL89" s="186"/>
      <c r="AM89" s="187"/>
      <c r="AN89" s="18"/>
    </row>
    <row r="90" spans="2:40" ht="9" customHeight="1" x14ac:dyDescent="0.25">
      <c r="C90" s="17"/>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52"/>
      <c r="AI90" s="52"/>
      <c r="AJ90" s="13"/>
      <c r="AK90" s="13"/>
      <c r="AL90" s="13"/>
      <c r="AM90" s="13"/>
      <c r="AN90" s="18"/>
    </row>
    <row r="91" spans="2:40" ht="15.75" x14ac:dyDescent="0.25">
      <c r="B91" s="69" t="s">
        <v>383</v>
      </c>
      <c r="C91" s="17"/>
      <c r="D91" s="21" t="s">
        <v>452</v>
      </c>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189" t="s">
        <v>335</v>
      </c>
      <c r="AI91" s="189"/>
      <c r="AJ91" s="13"/>
      <c r="AK91" s="185"/>
      <c r="AL91" s="186"/>
      <c r="AM91" s="187"/>
      <c r="AN91" s="18"/>
    </row>
    <row r="92" spans="2:40" ht="9" customHeight="1" x14ac:dyDescent="0.25">
      <c r="C92" s="17"/>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82"/>
      <c r="AI92" s="82"/>
      <c r="AJ92" s="13"/>
      <c r="AK92" s="13"/>
      <c r="AL92" s="13"/>
      <c r="AM92" s="13"/>
      <c r="AN92" s="18"/>
    </row>
    <row r="93" spans="2:40" ht="15.75" x14ac:dyDescent="0.25">
      <c r="B93" s="81" t="s">
        <v>383</v>
      </c>
      <c r="C93" s="17"/>
      <c r="D93" s="21" t="s">
        <v>454</v>
      </c>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189" t="s">
        <v>335</v>
      </c>
      <c r="AI93" s="189"/>
      <c r="AJ93" s="13"/>
      <c r="AK93" s="185"/>
      <c r="AL93" s="186"/>
      <c r="AM93" s="187"/>
      <c r="AN93" s="18"/>
    </row>
    <row r="94" spans="2:40" ht="9" customHeight="1" x14ac:dyDescent="0.25">
      <c r="C94" s="17"/>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52"/>
      <c r="AI94" s="52"/>
      <c r="AJ94" s="13"/>
      <c r="AK94" s="13"/>
      <c r="AL94" s="13"/>
      <c r="AM94" s="13"/>
      <c r="AN94" s="18"/>
    </row>
    <row r="95" spans="2:40" ht="15.75" x14ac:dyDescent="0.25">
      <c r="C95" s="17"/>
      <c r="D95" s="21" t="s">
        <v>455</v>
      </c>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52"/>
      <c r="AI95" s="52"/>
      <c r="AJ95" s="13"/>
      <c r="AK95" s="194">
        <f>AK89+AK91</f>
        <v>0</v>
      </c>
      <c r="AL95" s="195"/>
      <c r="AM95" s="196"/>
      <c r="AN95" s="18"/>
    </row>
    <row r="96" spans="2:40" ht="15.75" x14ac:dyDescent="0.25">
      <c r="C96" s="17"/>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52"/>
      <c r="AI96" s="52"/>
      <c r="AJ96" s="13"/>
      <c r="AK96" s="13"/>
      <c r="AL96" s="13"/>
      <c r="AM96" s="13"/>
      <c r="AN96" s="18"/>
    </row>
    <row r="97" spans="2:43" s="55" customFormat="1" ht="31.5" customHeight="1" x14ac:dyDescent="0.25">
      <c r="C97" s="56"/>
      <c r="D97" s="57" t="s">
        <v>468</v>
      </c>
      <c r="E97" s="57"/>
      <c r="F97" s="57"/>
      <c r="G97" s="105"/>
      <c r="H97" s="106"/>
      <c r="I97" s="106"/>
      <c r="J97" s="202" t="s">
        <v>491</v>
      </c>
      <c r="K97" s="202"/>
      <c r="L97" s="202"/>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57"/>
      <c r="AK97" s="199">
        <f>AK37+AK39+AK41+AK43+AK53+AK55+AK57+AK59+AK61+AK65+AK77+AK85+AK95</f>
        <v>0</v>
      </c>
      <c r="AL97" s="200"/>
      <c r="AM97" s="201"/>
      <c r="AN97" s="58"/>
      <c r="AQ97" s="59"/>
    </row>
    <row r="98" spans="2:43" s="55" customFormat="1" ht="7.5" customHeight="1" x14ac:dyDescent="0.25">
      <c r="C98" s="56"/>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31"/>
      <c r="AL98" s="31"/>
      <c r="AM98" s="31"/>
      <c r="AN98" s="58"/>
      <c r="AQ98" s="59"/>
    </row>
    <row r="99" spans="2:43" ht="15.75" x14ac:dyDescent="0.25">
      <c r="C99" s="17"/>
      <c r="D99" s="25" t="s">
        <v>448</v>
      </c>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4"/>
      <c r="AI99" s="24"/>
      <c r="AJ99" s="15"/>
      <c r="AK99" s="23"/>
      <c r="AL99" s="23"/>
      <c r="AM99" s="23"/>
      <c r="AN99" s="18"/>
    </row>
    <row r="100" spans="2:43" ht="8.25" customHeight="1" x14ac:dyDescent="0.25">
      <c r="C100" s="17"/>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8"/>
    </row>
    <row r="101" spans="2:43" ht="15.75" x14ac:dyDescent="0.25">
      <c r="B101" s="69"/>
      <c r="C101" s="17"/>
      <c r="D101" s="21" t="s">
        <v>426</v>
      </c>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74"/>
      <c r="AI101" s="74"/>
      <c r="AJ101" s="13"/>
      <c r="AK101" s="185" t="s">
        <v>0</v>
      </c>
      <c r="AL101" s="186"/>
      <c r="AM101" s="187"/>
      <c r="AN101" s="18"/>
    </row>
    <row r="102" spans="2:43" ht="9" customHeight="1" x14ac:dyDescent="0.25">
      <c r="C102" s="17"/>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82"/>
      <c r="AI102" s="82"/>
      <c r="AJ102" s="13"/>
      <c r="AK102" s="13"/>
      <c r="AL102" s="13"/>
      <c r="AM102" s="13"/>
      <c r="AN102" s="18"/>
    </row>
    <row r="103" spans="2:43" ht="15.75" x14ac:dyDescent="0.25">
      <c r="B103" s="81"/>
      <c r="C103" s="17"/>
      <c r="D103" s="21" t="s">
        <v>445</v>
      </c>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74"/>
      <c r="AI103" s="74"/>
      <c r="AJ103" s="13"/>
      <c r="AK103" s="185" t="s">
        <v>0</v>
      </c>
      <c r="AL103" s="186"/>
      <c r="AM103" s="187"/>
      <c r="AN103" s="18"/>
    </row>
    <row r="104" spans="2:43" ht="9" customHeight="1" x14ac:dyDescent="0.25">
      <c r="C104" s="17"/>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82"/>
      <c r="AI104" s="82"/>
      <c r="AJ104" s="13"/>
      <c r="AK104" s="13"/>
      <c r="AL104" s="13"/>
      <c r="AM104" s="13"/>
      <c r="AN104" s="18"/>
    </row>
    <row r="105" spans="2:43" ht="29.25" customHeight="1" x14ac:dyDescent="0.25">
      <c r="B105" s="81"/>
      <c r="C105" s="17"/>
      <c r="D105" s="39" t="s">
        <v>446</v>
      </c>
      <c r="E105" s="21"/>
      <c r="F105" s="21"/>
      <c r="G105" s="21"/>
      <c r="H105" s="21"/>
      <c r="I105" s="21"/>
      <c r="J105" s="21"/>
      <c r="K105" s="21"/>
      <c r="L105" s="21"/>
      <c r="M105" s="21"/>
      <c r="N105" s="21"/>
      <c r="O105" s="21"/>
      <c r="P105" s="21"/>
      <c r="Q105" s="21"/>
      <c r="R105" s="21"/>
      <c r="S105" s="218"/>
      <c r="T105" s="219"/>
      <c r="U105" s="219"/>
      <c r="V105" s="219"/>
      <c r="W105" s="219"/>
      <c r="X105" s="219"/>
      <c r="Y105" s="219"/>
      <c r="Z105" s="219"/>
      <c r="AA105" s="219"/>
      <c r="AB105" s="219"/>
      <c r="AC105" s="219"/>
      <c r="AD105" s="219"/>
      <c r="AE105" s="219"/>
      <c r="AF105" s="219"/>
      <c r="AG105" s="219"/>
      <c r="AH105" s="219"/>
      <c r="AI105" s="219"/>
      <c r="AJ105" s="219"/>
      <c r="AK105" s="219"/>
      <c r="AL105" s="219"/>
      <c r="AM105" s="220"/>
      <c r="AN105" s="18"/>
    </row>
    <row r="106" spans="2:43" ht="16.5" thickBot="1" x14ac:dyDescent="0.3">
      <c r="C106" s="63"/>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5"/>
    </row>
    <row r="107" spans="2:43" ht="11.25" customHeight="1" thickBot="1" x14ac:dyDescent="0.3">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row>
    <row r="108" spans="2:43" x14ac:dyDescent="0.25">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row>
    <row r="109" spans="2:43" ht="36.75" customHeight="1" x14ac:dyDescent="0.25">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row>
    <row r="110" spans="2:43" ht="15.75" thickBot="1" x14ac:dyDescent="0.3"/>
    <row r="111" spans="2:43" ht="6" customHeight="1" x14ac:dyDescent="0.25">
      <c r="C111" s="5"/>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7"/>
    </row>
    <row r="112" spans="2:43" s="60" customFormat="1" ht="27" customHeight="1" x14ac:dyDescent="0.25">
      <c r="C112" s="67"/>
      <c r="D112" s="172" t="s">
        <v>440</v>
      </c>
      <c r="E112" s="172"/>
      <c r="F112" s="172"/>
      <c r="G112" s="172"/>
      <c r="H112" s="172"/>
      <c r="I112" s="172"/>
      <c r="J112" s="172"/>
      <c r="K112" s="172"/>
      <c r="L112" s="172"/>
      <c r="M112" s="172"/>
      <c r="N112" s="172"/>
      <c r="O112" s="172"/>
      <c r="P112" s="172"/>
      <c r="Q112" s="172"/>
      <c r="R112" s="172"/>
      <c r="S112" s="172"/>
      <c r="T112" s="172"/>
      <c r="U112" s="172"/>
      <c r="V112" s="172"/>
      <c r="W112" s="172"/>
      <c r="X112" s="172"/>
      <c r="Y112" s="172"/>
      <c r="Z112" s="172"/>
      <c r="AA112" s="172"/>
      <c r="AB112" s="172"/>
      <c r="AC112" s="172"/>
      <c r="AD112" s="172"/>
      <c r="AE112" s="172"/>
      <c r="AF112" s="172"/>
      <c r="AG112" s="172"/>
      <c r="AH112" s="172"/>
      <c r="AI112" s="172"/>
      <c r="AJ112" s="172"/>
      <c r="AK112" s="172"/>
      <c r="AL112" s="172"/>
      <c r="AM112" s="172"/>
      <c r="AN112" s="68"/>
    </row>
    <row r="113" spans="2:46" ht="4.5" customHeight="1" x14ac:dyDescent="0.25">
      <c r="C113" s="8"/>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9"/>
    </row>
    <row r="114" spans="2:46" ht="18.75" x14ac:dyDescent="0.3">
      <c r="C114" s="8"/>
      <c r="D114" s="173" t="s">
        <v>457</v>
      </c>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9"/>
    </row>
    <row r="115" spans="2:46" ht="20.100000000000001" customHeight="1" x14ac:dyDescent="0.25">
      <c r="C115" s="8"/>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9"/>
    </row>
    <row r="116" spans="2:46" ht="21" customHeight="1" x14ac:dyDescent="0.25">
      <c r="C116" s="8"/>
      <c r="D116" s="16" t="s">
        <v>435</v>
      </c>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9"/>
    </row>
    <row r="117" spans="2:46" ht="9" customHeight="1" x14ac:dyDescent="0.25">
      <c r="C117" s="8"/>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9"/>
    </row>
    <row r="118" spans="2:46" ht="15.75" x14ac:dyDescent="0.25">
      <c r="C118" s="17"/>
      <c r="D118" s="98" t="s">
        <v>451</v>
      </c>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110"/>
      <c r="AI118" s="110"/>
      <c r="AJ118" s="97"/>
      <c r="AK118" s="99"/>
      <c r="AL118" s="99"/>
      <c r="AM118" s="100"/>
      <c r="AN118" s="18"/>
      <c r="AP118" s="1"/>
    </row>
    <row r="119" spans="2:46" ht="9" customHeight="1" x14ac:dyDescent="0.25">
      <c r="C119" s="17"/>
      <c r="D119" s="9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20"/>
      <c r="AI119" s="20"/>
      <c r="AJ119" s="13"/>
      <c r="AK119" s="13"/>
      <c r="AL119" s="13"/>
      <c r="AM119" s="94"/>
      <c r="AN119" s="18"/>
    </row>
    <row r="120" spans="2:46" ht="15.75" x14ac:dyDescent="0.25">
      <c r="B120" s="70" t="s">
        <v>383</v>
      </c>
      <c r="C120" s="17"/>
      <c r="D120" s="101" t="s">
        <v>450</v>
      </c>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38"/>
      <c r="AI120" s="38"/>
      <c r="AJ120" s="13"/>
      <c r="AK120" s="21"/>
      <c r="AL120" s="21"/>
      <c r="AM120" s="102"/>
      <c r="AN120" s="18"/>
    </row>
    <row r="121" spans="2:46" ht="9" customHeight="1" x14ac:dyDescent="0.25">
      <c r="B121" s="70"/>
      <c r="C121" s="17"/>
      <c r="D121" s="9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20"/>
      <c r="AI121" s="20"/>
      <c r="AJ121" s="13"/>
      <c r="AK121" s="13"/>
      <c r="AL121" s="13"/>
      <c r="AM121" s="94"/>
      <c r="AN121" s="18"/>
    </row>
    <row r="122" spans="2:46" ht="15.75" x14ac:dyDescent="0.25">
      <c r="B122" s="70" t="s">
        <v>383</v>
      </c>
      <c r="C122" s="17"/>
      <c r="D122" s="111" t="s">
        <v>449</v>
      </c>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38"/>
      <c r="AI122" s="38"/>
      <c r="AJ122" s="13"/>
      <c r="AK122" s="21"/>
      <c r="AL122" s="21"/>
      <c r="AM122" s="102"/>
      <c r="AN122" s="18"/>
    </row>
    <row r="123" spans="2:46" ht="9" customHeight="1" x14ac:dyDescent="0.25">
      <c r="B123" s="70"/>
      <c r="C123" s="17"/>
      <c r="D123" s="95"/>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88"/>
      <c r="AI123" s="88"/>
      <c r="AJ123" s="13"/>
      <c r="AK123" s="92"/>
      <c r="AL123" s="92"/>
      <c r="AM123" s="112"/>
      <c r="AN123" s="18"/>
    </row>
    <row r="124" spans="2:46" ht="15.75" x14ac:dyDescent="0.25">
      <c r="B124" s="70" t="s">
        <v>383</v>
      </c>
      <c r="C124" s="17"/>
      <c r="D124" s="95" t="s">
        <v>425</v>
      </c>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74"/>
      <c r="AI124" s="74"/>
      <c r="AJ124" s="13"/>
      <c r="AK124" s="21"/>
      <c r="AL124" s="21"/>
      <c r="AM124" s="102"/>
      <c r="AN124" s="18"/>
      <c r="AP124" s="75"/>
    </row>
    <row r="125" spans="2:46" ht="9.75" customHeight="1" x14ac:dyDescent="0.25">
      <c r="B125" s="70"/>
      <c r="C125" s="17"/>
      <c r="D125" s="95"/>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86"/>
      <c r="AI125" s="86"/>
      <c r="AJ125" s="13"/>
      <c r="AK125" s="92"/>
      <c r="AL125" s="92"/>
      <c r="AM125" s="112"/>
      <c r="AN125" s="18"/>
      <c r="AP125" s="75"/>
    </row>
    <row r="126" spans="2:46" ht="15.75" x14ac:dyDescent="0.25">
      <c r="B126" s="70"/>
      <c r="C126" s="17"/>
      <c r="D126" s="177" t="s">
        <v>458</v>
      </c>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13"/>
      <c r="AI126" s="113"/>
      <c r="AJ126" s="114"/>
      <c r="AK126" s="83"/>
      <c r="AL126" s="83"/>
      <c r="AM126" s="115"/>
      <c r="AN126" s="18"/>
      <c r="AP126" s="75"/>
    </row>
    <row r="127" spans="2:46" ht="20.100000000000001" customHeight="1" x14ac:dyDescent="0.25">
      <c r="B127" s="61"/>
      <c r="C127" s="17"/>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8"/>
      <c r="AO127" s="103"/>
      <c r="AP127" s="103"/>
      <c r="AQ127" s="103"/>
      <c r="AR127" s="103"/>
      <c r="AS127" s="103"/>
      <c r="AT127" s="103"/>
    </row>
    <row r="128" spans="2:46" ht="15.75" x14ac:dyDescent="0.25">
      <c r="B128" s="61"/>
      <c r="C128" s="17"/>
      <c r="D128" s="16" t="s">
        <v>436</v>
      </c>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8"/>
      <c r="AO128" s="103"/>
      <c r="AP128" s="103"/>
      <c r="AQ128" s="103"/>
      <c r="AR128" s="103"/>
      <c r="AS128" s="103"/>
      <c r="AT128" s="103"/>
    </row>
    <row r="129" spans="2:46" ht="8.25" customHeight="1" x14ac:dyDescent="0.25">
      <c r="B129" s="61"/>
      <c r="C129" s="17"/>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8"/>
      <c r="AO129" s="103"/>
      <c r="AP129" s="103"/>
      <c r="AQ129" s="103"/>
      <c r="AR129" s="103"/>
      <c r="AS129" s="103"/>
      <c r="AT129" s="103"/>
    </row>
    <row r="130" spans="2:46" s="60" customFormat="1" ht="21" customHeight="1" x14ac:dyDescent="0.25">
      <c r="B130" s="122"/>
      <c r="C130" s="76"/>
      <c r="D130" s="181" t="s">
        <v>427</v>
      </c>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23"/>
      <c r="AI130" s="123"/>
      <c r="AJ130" s="124"/>
      <c r="AK130" s="125"/>
      <c r="AL130" s="125"/>
      <c r="AM130" s="126"/>
      <c r="AN130" s="77"/>
      <c r="AO130" s="127"/>
      <c r="AP130" s="127"/>
      <c r="AQ130" s="127"/>
      <c r="AR130" s="127"/>
      <c r="AS130" s="127"/>
      <c r="AT130" s="127"/>
    </row>
    <row r="131" spans="2:46" ht="15.75" x14ac:dyDescent="0.25">
      <c r="B131" s="61"/>
      <c r="C131" s="17"/>
      <c r="D131" s="174" t="s">
        <v>459</v>
      </c>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c r="AA131" s="175"/>
      <c r="AB131" s="175"/>
      <c r="AC131" s="175"/>
      <c r="AD131" s="175"/>
      <c r="AE131" s="175"/>
      <c r="AF131" s="175"/>
      <c r="AG131" s="175"/>
      <c r="AH131" s="175"/>
      <c r="AI131" s="175"/>
      <c r="AJ131" s="175"/>
      <c r="AK131" s="175"/>
      <c r="AL131" s="175"/>
      <c r="AM131" s="176"/>
      <c r="AN131" s="18"/>
      <c r="AO131" s="103"/>
      <c r="AP131" s="103"/>
      <c r="AQ131" s="103"/>
      <c r="AR131" s="103"/>
      <c r="AS131" s="103"/>
      <c r="AT131" s="103"/>
    </row>
    <row r="132" spans="2:46" ht="8.25" customHeight="1" x14ac:dyDescent="0.25">
      <c r="B132" s="61"/>
      <c r="C132" s="17"/>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32"/>
      <c r="AL132" s="32"/>
      <c r="AM132" s="32"/>
      <c r="AN132" s="18"/>
      <c r="AO132" s="103"/>
      <c r="AP132" s="103"/>
      <c r="AQ132" s="103"/>
      <c r="AR132" s="103"/>
      <c r="AS132" s="103"/>
      <c r="AT132" s="103"/>
    </row>
    <row r="133" spans="2:46" s="60" customFormat="1" ht="20.100000000000001" customHeight="1" x14ac:dyDescent="0.25">
      <c r="B133" s="128" t="s">
        <v>383</v>
      </c>
      <c r="C133" s="76"/>
      <c r="D133" s="179" t="s">
        <v>428</v>
      </c>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c r="AA133" s="180"/>
      <c r="AB133" s="180"/>
      <c r="AC133" s="180"/>
      <c r="AD133" s="180"/>
      <c r="AE133" s="180"/>
      <c r="AF133" s="180"/>
      <c r="AG133" s="180"/>
      <c r="AH133" s="123"/>
      <c r="AI133" s="123"/>
      <c r="AJ133" s="124"/>
      <c r="AK133" s="125"/>
      <c r="AL133" s="125"/>
      <c r="AM133" s="126"/>
      <c r="AN133" s="77"/>
      <c r="AO133" s="127"/>
      <c r="AP133" s="127"/>
      <c r="AQ133" s="127"/>
      <c r="AR133" s="127"/>
      <c r="AS133" s="127"/>
      <c r="AT133" s="127"/>
    </row>
    <row r="134" spans="2:46" ht="33.75" customHeight="1" x14ac:dyDescent="0.25">
      <c r="B134" s="61"/>
      <c r="C134" s="17"/>
      <c r="D134" s="174" t="s">
        <v>460</v>
      </c>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c r="AA134" s="175"/>
      <c r="AB134" s="175"/>
      <c r="AC134" s="175"/>
      <c r="AD134" s="175"/>
      <c r="AE134" s="175"/>
      <c r="AF134" s="175"/>
      <c r="AG134" s="175"/>
      <c r="AH134" s="175"/>
      <c r="AI134" s="175"/>
      <c r="AJ134" s="175"/>
      <c r="AK134" s="175"/>
      <c r="AL134" s="175"/>
      <c r="AM134" s="176"/>
      <c r="AN134" s="18"/>
      <c r="AO134" s="103"/>
      <c r="AP134" s="103"/>
      <c r="AQ134" s="103"/>
      <c r="AR134" s="103"/>
      <c r="AS134" s="103"/>
      <c r="AT134" s="103"/>
    </row>
    <row r="135" spans="2:46" ht="9" customHeight="1" x14ac:dyDescent="0.25">
      <c r="B135" s="61"/>
      <c r="C135" s="17"/>
      <c r="D135" s="39"/>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20"/>
      <c r="AI135" s="20"/>
      <c r="AJ135" s="13"/>
      <c r="AK135" s="32"/>
      <c r="AL135" s="32"/>
      <c r="AM135" s="32"/>
      <c r="AN135" s="18"/>
    </row>
    <row r="136" spans="2:46" s="60" customFormat="1" ht="20.100000000000001" customHeight="1" x14ac:dyDescent="0.25">
      <c r="B136" s="128" t="s">
        <v>383</v>
      </c>
      <c r="C136" s="76"/>
      <c r="D136" s="179" t="s">
        <v>429</v>
      </c>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c r="AA136" s="180"/>
      <c r="AB136" s="180"/>
      <c r="AC136" s="180"/>
      <c r="AD136" s="180"/>
      <c r="AE136" s="180"/>
      <c r="AF136" s="180"/>
      <c r="AG136" s="180"/>
      <c r="AH136" s="123"/>
      <c r="AI136" s="123"/>
      <c r="AJ136" s="124"/>
      <c r="AK136" s="125"/>
      <c r="AL136" s="125"/>
      <c r="AM136" s="126"/>
      <c r="AN136" s="77"/>
      <c r="AP136" s="122"/>
    </row>
    <row r="137" spans="2:46" ht="34.5" customHeight="1" x14ac:dyDescent="0.25">
      <c r="B137" s="70"/>
      <c r="C137" s="17"/>
      <c r="D137" s="174" t="s">
        <v>461</v>
      </c>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c r="AA137" s="175"/>
      <c r="AB137" s="175"/>
      <c r="AC137" s="175"/>
      <c r="AD137" s="175"/>
      <c r="AE137" s="175"/>
      <c r="AF137" s="175"/>
      <c r="AG137" s="175"/>
      <c r="AH137" s="175"/>
      <c r="AI137" s="175"/>
      <c r="AJ137" s="175"/>
      <c r="AK137" s="175"/>
      <c r="AL137" s="175"/>
      <c r="AM137" s="176"/>
      <c r="AN137" s="18"/>
    </row>
    <row r="138" spans="2:46" ht="9.75" customHeight="1" x14ac:dyDescent="0.25">
      <c r="B138" s="70"/>
      <c r="C138" s="1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88"/>
      <c r="AI138" s="88"/>
      <c r="AJ138" s="13"/>
      <c r="AK138" s="53"/>
      <c r="AL138" s="53"/>
      <c r="AM138" s="53"/>
      <c r="AN138" s="18"/>
    </row>
    <row r="139" spans="2:46" s="60" customFormat="1" ht="20.100000000000001" customHeight="1" x14ac:dyDescent="0.25">
      <c r="B139" s="128" t="s">
        <v>383</v>
      </c>
      <c r="C139" s="76"/>
      <c r="D139" s="179" t="s">
        <v>442</v>
      </c>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c r="AA139" s="180"/>
      <c r="AB139" s="180"/>
      <c r="AC139" s="180"/>
      <c r="AD139" s="180"/>
      <c r="AE139" s="180"/>
      <c r="AF139" s="180"/>
      <c r="AG139" s="180"/>
      <c r="AH139" s="129"/>
      <c r="AI139" s="129"/>
      <c r="AJ139" s="124"/>
      <c r="AK139" s="125"/>
      <c r="AL139" s="125"/>
      <c r="AM139" s="126"/>
      <c r="AN139" s="77"/>
    </row>
    <row r="140" spans="2:46" ht="15.75" x14ac:dyDescent="0.25">
      <c r="B140" s="70"/>
      <c r="C140" s="17"/>
      <c r="D140" s="174" t="s">
        <v>462</v>
      </c>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c r="AA140" s="175"/>
      <c r="AB140" s="175"/>
      <c r="AC140" s="175"/>
      <c r="AD140" s="175"/>
      <c r="AE140" s="175"/>
      <c r="AF140" s="175"/>
      <c r="AG140" s="175"/>
      <c r="AH140" s="175"/>
      <c r="AI140" s="175"/>
      <c r="AJ140" s="175"/>
      <c r="AK140" s="175"/>
      <c r="AL140" s="175"/>
      <c r="AM140" s="176"/>
      <c r="AN140" s="18"/>
    </row>
    <row r="141" spans="2:46" ht="7.5" customHeight="1" x14ac:dyDescent="0.25">
      <c r="B141" s="70"/>
      <c r="C141" s="17"/>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86"/>
      <c r="AI141" s="86"/>
      <c r="AJ141" s="13"/>
      <c r="AK141" s="53"/>
      <c r="AL141" s="53"/>
      <c r="AM141" s="53"/>
      <c r="AN141" s="18"/>
    </row>
    <row r="142" spans="2:46" s="60" customFormat="1" ht="20.100000000000001" customHeight="1" x14ac:dyDescent="0.25">
      <c r="B142" s="128" t="s">
        <v>383</v>
      </c>
      <c r="C142" s="76"/>
      <c r="D142" s="179" t="s">
        <v>443</v>
      </c>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c r="AA142" s="180"/>
      <c r="AB142" s="180"/>
      <c r="AC142" s="180"/>
      <c r="AD142" s="180"/>
      <c r="AE142" s="180"/>
      <c r="AF142" s="180"/>
      <c r="AG142" s="180"/>
      <c r="AH142" s="129"/>
      <c r="AI142" s="129"/>
      <c r="AJ142" s="124"/>
      <c r="AK142" s="130"/>
      <c r="AL142" s="130"/>
      <c r="AM142" s="131"/>
      <c r="AN142" s="77"/>
    </row>
    <row r="143" spans="2:46" ht="30" customHeight="1" x14ac:dyDescent="0.25">
      <c r="C143" s="17"/>
      <c r="D143" s="174" t="s">
        <v>469</v>
      </c>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c r="AA143" s="175"/>
      <c r="AB143" s="175"/>
      <c r="AC143" s="175"/>
      <c r="AD143" s="175"/>
      <c r="AE143" s="175"/>
      <c r="AF143" s="175"/>
      <c r="AG143" s="175"/>
      <c r="AH143" s="175"/>
      <c r="AI143" s="175"/>
      <c r="AJ143" s="175"/>
      <c r="AK143" s="175"/>
      <c r="AL143" s="175"/>
      <c r="AM143" s="176"/>
      <c r="AN143" s="18"/>
      <c r="AP143" s="66"/>
    </row>
    <row r="144" spans="2:46" ht="20.100000000000001" customHeight="1" x14ac:dyDescent="0.25">
      <c r="C144" s="17"/>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20"/>
      <c r="AI144" s="20"/>
      <c r="AJ144" s="13"/>
      <c r="AK144" s="13"/>
      <c r="AL144" s="13"/>
      <c r="AM144" s="13"/>
      <c r="AN144" s="18"/>
      <c r="AP144" s="66"/>
    </row>
    <row r="145" spans="2:43" ht="15.75" x14ac:dyDescent="0.25">
      <c r="C145" s="17"/>
      <c r="D145" s="16" t="s">
        <v>437</v>
      </c>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8"/>
      <c r="AP145" s="66"/>
    </row>
    <row r="146" spans="2:43" ht="9" customHeight="1" x14ac:dyDescent="0.25">
      <c r="C146" s="17"/>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20"/>
      <c r="AI146" s="20"/>
      <c r="AJ146" s="13"/>
      <c r="AK146" s="13"/>
      <c r="AL146" s="13"/>
      <c r="AM146" s="13"/>
      <c r="AN146" s="18"/>
      <c r="AP146" s="66"/>
    </row>
    <row r="147" spans="2:43" s="60" customFormat="1" ht="20.100000000000001" customHeight="1" x14ac:dyDescent="0.25">
      <c r="C147" s="76"/>
      <c r="D147" s="132" t="s">
        <v>444</v>
      </c>
      <c r="E147" s="124"/>
      <c r="F147" s="124"/>
      <c r="G147" s="124"/>
      <c r="H147" s="124"/>
      <c r="I147" s="124"/>
      <c r="J147" s="124"/>
      <c r="K147" s="124"/>
      <c r="L147" s="124"/>
      <c r="M147" s="133"/>
      <c r="N147" s="124"/>
      <c r="O147" s="124"/>
      <c r="P147" s="124"/>
      <c r="Q147" s="124"/>
      <c r="R147" s="124"/>
      <c r="S147" s="124"/>
      <c r="T147" s="124"/>
      <c r="U147" s="124"/>
      <c r="V147" s="124"/>
      <c r="W147" s="124"/>
      <c r="X147" s="124"/>
      <c r="Y147" s="124"/>
      <c r="Z147" s="124"/>
      <c r="AA147" s="124"/>
      <c r="AB147" s="133"/>
      <c r="AC147" s="124"/>
      <c r="AD147" s="124"/>
      <c r="AE147" s="124"/>
      <c r="AF147" s="124"/>
      <c r="AG147" s="124"/>
      <c r="AH147" s="123"/>
      <c r="AI147" s="123"/>
      <c r="AJ147" s="124"/>
      <c r="AK147" s="125"/>
      <c r="AL147" s="125"/>
      <c r="AM147" s="126"/>
      <c r="AN147" s="77"/>
      <c r="AP147" s="55"/>
      <c r="AQ147" s="55"/>
    </row>
    <row r="148" spans="2:43" ht="15.75" x14ac:dyDescent="0.25">
      <c r="C148" s="17"/>
      <c r="D148" s="174" t="s">
        <v>463</v>
      </c>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c r="AA148" s="175"/>
      <c r="AB148" s="175"/>
      <c r="AC148" s="175"/>
      <c r="AD148" s="175"/>
      <c r="AE148" s="175"/>
      <c r="AF148" s="175"/>
      <c r="AG148" s="175"/>
      <c r="AH148" s="118"/>
      <c r="AI148" s="118"/>
      <c r="AJ148" s="114"/>
      <c r="AK148" s="83"/>
      <c r="AL148" s="83"/>
      <c r="AM148" s="115"/>
      <c r="AN148" s="18"/>
      <c r="AP148" s="66"/>
      <c r="AQ148" s="66"/>
    </row>
    <row r="149" spans="2:43" ht="20.100000000000001" customHeight="1" x14ac:dyDescent="0.25">
      <c r="C149" s="17"/>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20"/>
      <c r="AI149" s="20"/>
      <c r="AJ149" s="13"/>
      <c r="AK149" s="13"/>
      <c r="AL149" s="13"/>
      <c r="AM149" s="13"/>
      <c r="AN149" s="18"/>
      <c r="AP149" s="66"/>
      <c r="AQ149" s="84"/>
    </row>
    <row r="150" spans="2:43" ht="15.75" x14ac:dyDescent="0.25">
      <c r="C150" s="17"/>
      <c r="D150" s="16" t="s">
        <v>438</v>
      </c>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8"/>
    </row>
    <row r="151" spans="2:43" ht="9" customHeight="1" x14ac:dyDescent="0.25">
      <c r="C151" s="17"/>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20"/>
      <c r="AI151" s="20"/>
      <c r="AJ151" s="13"/>
      <c r="AK151" s="13"/>
      <c r="AL151" s="13"/>
      <c r="AM151" s="13"/>
      <c r="AN151" s="18"/>
      <c r="AP151" s="66"/>
      <c r="AQ151" s="84"/>
    </row>
    <row r="152" spans="2:43" ht="15.75" x14ac:dyDescent="0.25">
      <c r="C152" s="17"/>
      <c r="D152" s="96" t="s">
        <v>382</v>
      </c>
      <c r="E152" s="97"/>
      <c r="F152" s="97"/>
      <c r="G152" s="97"/>
      <c r="H152" s="97"/>
      <c r="I152" s="97"/>
      <c r="J152" s="97"/>
      <c r="K152" s="97"/>
      <c r="L152" s="97"/>
      <c r="M152" s="97"/>
      <c r="N152" s="97"/>
      <c r="O152" s="97"/>
      <c r="P152" s="97"/>
      <c r="Q152" s="97"/>
      <c r="R152" s="97"/>
      <c r="S152" s="97"/>
      <c r="T152" s="97"/>
      <c r="U152" s="97"/>
      <c r="V152" s="97"/>
      <c r="W152" s="97"/>
      <c r="X152" s="97"/>
      <c r="Y152" s="97"/>
      <c r="Z152" s="97"/>
      <c r="AA152" s="97"/>
      <c r="AB152" s="97"/>
      <c r="AC152" s="97"/>
      <c r="AD152" s="97"/>
      <c r="AE152" s="110"/>
      <c r="AF152" s="110"/>
      <c r="AG152" s="110"/>
      <c r="AH152" s="110"/>
      <c r="AI152" s="110"/>
      <c r="AJ152" s="97"/>
      <c r="AK152" s="116"/>
      <c r="AL152" s="116"/>
      <c r="AM152" s="117"/>
      <c r="AN152" s="18"/>
    </row>
    <row r="153" spans="2:43" ht="9" customHeight="1" x14ac:dyDescent="0.25">
      <c r="C153" s="17"/>
      <c r="D153" s="9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94"/>
      <c r="AN153" s="18"/>
    </row>
    <row r="154" spans="2:43" ht="15.75" x14ac:dyDescent="0.25">
      <c r="C154" s="17"/>
      <c r="D154" s="93" t="s">
        <v>338</v>
      </c>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38"/>
      <c r="AF154" s="38"/>
      <c r="AG154" s="38"/>
      <c r="AH154" s="38"/>
      <c r="AI154" s="38"/>
      <c r="AJ154" s="13"/>
      <c r="AK154" s="34"/>
      <c r="AL154" s="34"/>
      <c r="AM154" s="119"/>
      <c r="AN154" s="18"/>
    </row>
    <row r="155" spans="2:43" ht="8.25" customHeight="1" x14ac:dyDescent="0.25">
      <c r="C155" s="17"/>
      <c r="D155" s="9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89"/>
      <c r="AF155" s="89"/>
      <c r="AG155" s="89"/>
      <c r="AH155" s="89"/>
      <c r="AI155" s="89"/>
      <c r="AJ155" s="13"/>
      <c r="AK155" s="53"/>
      <c r="AL155" s="53"/>
      <c r="AM155" s="120"/>
      <c r="AN155" s="18"/>
    </row>
    <row r="156" spans="2:43" ht="15.75" x14ac:dyDescent="0.25">
      <c r="B156" s="70"/>
      <c r="C156" s="17"/>
      <c r="D156" s="177" t="s">
        <v>458</v>
      </c>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13"/>
      <c r="AI156" s="113"/>
      <c r="AJ156" s="114"/>
      <c r="AK156" s="83"/>
      <c r="AL156" s="83"/>
      <c r="AM156" s="115"/>
      <c r="AN156" s="18"/>
      <c r="AP156" s="75"/>
    </row>
    <row r="157" spans="2:43" ht="20.100000000000001" customHeight="1" x14ac:dyDescent="0.25">
      <c r="C157" s="17"/>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38"/>
      <c r="AF157" s="38"/>
      <c r="AG157" s="38"/>
      <c r="AH157" s="88"/>
      <c r="AI157" s="88"/>
      <c r="AJ157" s="13"/>
      <c r="AK157" s="92"/>
      <c r="AL157" s="92"/>
      <c r="AM157" s="92"/>
      <c r="AN157" s="18"/>
    </row>
    <row r="158" spans="2:43" ht="15.75" x14ac:dyDescent="0.25">
      <c r="C158" s="17"/>
      <c r="D158" s="25" t="s">
        <v>447</v>
      </c>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4"/>
      <c r="AI158" s="24"/>
      <c r="AJ158" s="15"/>
      <c r="AK158" s="23"/>
      <c r="AL158" s="23"/>
      <c r="AM158" s="23"/>
      <c r="AN158" s="18"/>
    </row>
    <row r="159" spans="2:43" ht="9" customHeight="1" x14ac:dyDescent="0.25">
      <c r="C159" s="17"/>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20"/>
      <c r="AI159" s="20"/>
      <c r="AJ159" s="13"/>
      <c r="AK159" s="13"/>
      <c r="AL159" s="13"/>
      <c r="AM159" s="13"/>
      <c r="AN159" s="18"/>
    </row>
    <row r="160" spans="2:43" s="60" customFormat="1" ht="20.100000000000001" customHeight="1" x14ac:dyDescent="0.25">
      <c r="C160" s="76"/>
      <c r="D160" s="132" t="s">
        <v>384</v>
      </c>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34"/>
      <c r="AI160" s="134"/>
      <c r="AJ160" s="125"/>
      <c r="AK160" s="125"/>
      <c r="AL160" s="125"/>
      <c r="AM160" s="126"/>
      <c r="AN160" s="77"/>
    </row>
    <row r="161" spans="2:40" ht="15.75" x14ac:dyDescent="0.25">
      <c r="C161" s="17"/>
      <c r="D161" s="174" t="s">
        <v>464</v>
      </c>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c r="AA161" s="175"/>
      <c r="AB161" s="175"/>
      <c r="AC161" s="175"/>
      <c r="AD161" s="175"/>
      <c r="AE161" s="175"/>
      <c r="AF161" s="175"/>
      <c r="AG161" s="175"/>
      <c r="AH161" s="175"/>
      <c r="AI161" s="175"/>
      <c r="AJ161" s="175"/>
      <c r="AK161" s="175"/>
      <c r="AL161" s="175"/>
      <c r="AM161" s="176"/>
      <c r="AN161" s="18"/>
    </row>
    <row r="162" spans="2:40" ht="9" customHeight="1" x14ac:dyDescent="0.25">
      <c r="C162" s="17"/>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108"/>
      <c r="AI162" s="108"/>
      <c r="AJ162" s="32"/>
      <c r="AK162" s="32"/>
      <c r="AL162" s="32"/>
      <c r="AM162" s="32"/>
      <c r="AN162" s="18"/>
    </row>
    <row r="163" spans="2:40" s="60" customFormat="1" ht="20.100000000000001" customHeight="1" x14ac:dyDescent="0.25">
      <c r="B163" s="135"/>
      <c r="C163" s="76"/>
      <c r="D163" s="132" t="s">
        <v>434</v>
      </c>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34"/>
      <c r="AI163" s="134"/>
      <c r="AJ163" s="125"/>
      <c r="AK163" s="125"/>
      <c r="AL163" s="125"/>
      <c r="AM163" s="126"/>
      <c r="AN163" s="77"/>
    </row>
    <row r="164" spans="2:40" ht="34.5" customHeight="1" x14ac:dyDescent="0.25">
      <c r="C164" s="17"/>
      <c r="D164" s="174" t="s">
        <v>465</v>
      </c>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c r="AA164" s="175"/>
      <c r="AB164" s="175"/>
      <c r="AC164" s="175"/>
      <c r="AD164" s="175"/>
      <c r="AE164" s="175"/>
      <c r="AF164" s="175"/>
      <c r="AG164" s="175"/>
      <c r="AH164" s="175"/>
      <c r="AI164" s="175"/>
      <c r="AJ164" s="175"/>
      <c r="AK164" s="175"/>
      <c r="AL164" s="175"/>
      <c r="AM164" s="176"/>
      <c r="AN164" s="18"/>
    </row>
    <row r="165" spans="2:40" ht="20.100000000000001" customHeight="1" x14ac:dyDescent="0.25">
      <c r="C165" s="17"/>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108"/>
      <c r="AI165" s="108"/>
      <c r="AJ165" s="32"/>
      <c r="AK165" s="32"/>
      <c r="AL165" s="32"/>
      <c r="AM165" s="32"/>
      <c r="AN165" s="18"/>
    </row>
    <row r="166" spans="2:40" ht="15.75" x14ac:dyDescent="0.25">
      <c r="C166" s="17"/>
      <c r="D166" s="25" t="s">
        <v>439</v>
      </c>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4"/>
      <c r="AI166" s="24"/>
      <c r="AJ166" s="15"/>
      <c r="AK166" s="23"/>
      <c r="AL166" s="23"/>
      <c r="AM166" s="23"/>
      <c r="AN166" s="18"/>
    </row>
    <row r="167" spans="2:40" ht="9" customHeight="1" x14ac:dyDescent="0.25">
      <c r="C167" s="17"/>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86"/>
      <c r="AI167" s="86"/>
      <c r="AJ167" s="13"/>
      <c r="AK167" s="13"/>
      <c r="AL167" s="13"/>
      <c r="AM167" s="13"/>
      <c r="AN167" s="18"/>
    </row>
    <row r="168" spans="2:40" ht="15.75" x14ac:dyDescent="0.25">
      <c r="C168" s="17"/>
      <c r="D168" s="98" t="s">
        <v>453</v>
      </c>
      <c r="E168" s="99"/>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121"/>
      <c r="AI168" s="121"/>
      <c r="AJ168" s="97"/>
      <c r="AK168" s="116"/>
      <c r="AL168" s="116"/>
      <c r="AM168" s="117"/>
      <c r="AN168" s="18"/>
    </row>
    <row r="169" spans="2:40" ht="8.25" customHeight="1" x14ac:dyDescent="0.25">
      <c r="C169" s="17"/>
      <c r="D169" s="10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86"/>
      <c r="AI169" s="86"/>
      <c r="AJ169" s="13"/>
      <c r="AK169" s="13"/>
      <c r="AL169" s="13"/>
      <c r="AM169" s="94"/>
      <c r="AN169" s="18"/>
    </row>
    <row r="170" spans="2:40" ht="15.75" x14ac:dyDescent="0.25">
      <c r="B170" s="85" t="s">
        <v>383</v>
      </c>
      <c r="C170" s="17"/>
      <c r="D170" s="101" t="s">
        <v>452</v>
      </c>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107"/>
      <c r="AI170" s="107"/>
      <c r="AJ170" s="13"/>
      <c r="AK170" s="34"/>
      <c r="AL170" s="34"/>
      <c r="AM170" s="119"/>
      <c r="AN170" s="18"/>
    </row>
    <row r="171" spans="2:40" ht="9" customHeight="1" x14ac:dyDescent="0.25">
      <c r="C171" s="17"/>
      <c r="D171" s="10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86"/>
      <c r="AI171" s="86"/>
      <c r="AJ171" s="13"/>
      <c r="AK171" s="13"/>
      <c r="AL171" s="13"/>
      <c r="AM171" s="94"/>
      <c r="AN171" s="18"/>
    </row>
    <row r="172" spans="2:40" ht="15.75" x14ac:dyDescent="0.25">
      <c r="B172" s="85" t="s">
        <v>383</v>
      </c>
      <c r="C172" s="17"/>
      <c r="D172" s="101" t="s">
        <v>454</v>
      </c>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107"/>
      <c r="AI172" s="107"/>
      <c r="AJ172" s="13"/>
      <c r="AK172" s="34"/>
      <c r="AL172" s="34"/>
      <c r="AM172" s="119"/>
      <c r="AN172" s="18"/>
    </row>
    <row r="173" spans="2:40" ht="39" customHeight="1" x14ac:dyDescent="0.25">
      <c r="C173" s="17"/>
      <c r="D173" s="174" t="s">
        <v>466</v>
      </c>
      <c r="E173" s="175"/>
      <c r="F173" s="175"/>
      <c r="G173" s="175"/>
      <c r="H173" s="175"/>
      <c r="I173" s="175"/>
      <c r="J173" s="175"/>
      <c r="K173" s="175"/>
      <c r="L173" s="175"/>
      <c r="M173" s="175"/>
      <c r="N173" s="175"/>
      <c r="O173" s="175"/>
      <c r="P173" s="175"/>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6"/>
      <c r="AN173" s="18"/>
    </row>
    <row r="174" spans="2:40" ht="16.5" thickBot="1" x14ac:dyDescent="0.3">
      <c r="C174" s="63"/>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5"/>
    </row>
  </sheetData>
  <mergeCells count="91">
    <mergeCell ref="AK47:AM47"/>
    <mergeCell ref="AH49:AI49"/>
    <mergeCell ref="AK49:AM49"/>
    <mergeCell ref="AK103:AM103"/>
    <mergeCell ref="S105:AM105"/>
    <mergeCell ref="AK65:AM65"/>
    <mergeCell ref="AK85:AM85"/>
    <mergeCell ref="AK95:AM95"/>
    <mergeCell ref="AH83:AI83"/>
    <mergeCell ref="AK83:AM83"/>
    <mergeCell ref="AH89:AI89"/>
    <mergeCell ref="AH91:AI91"/>
    <mergeCell ref="AH65:AI65"/>
    <mergeCell ref="AH93:AI93"/>
    <mergeCell ref="AK93:AM93"/>
    <mergeCell ref="AK101:AM101"/>
    <mergeCell ref="AK89:AM89"/>
    <mergeCell ref="AK91:AM91"/>
    <mergeCell ref="AK77:AM77"/>
    <mergeCell ref="M10:AL10"/>
    <mergeCell ref="D3:AM3"/>
    <mergeCell ref="AA6:AL6"/>
    <mergeCell ref="J6:U6"/>
    <mergeCell ref="X8:Z8"/>
    <mergeCell ref="AJ8:AL8"/>
    <mergeCell ref="AC8:AI8"/>
    <mergeCell ref="L8:O8"/>
    <mergeCell ref="AH21:AJ21"/>
    <mergeCell ref="AK81:AM81"/>
    <mergeCell ref="J16:U16"/>
    <mergeCell ref="AC16:AL16"/>
    <mergeCell ref="AK67:AM67"/>
    <mergeCell ref="H67:AI67"/>
    <mergeCell ref="AK43:AM43"/>
    <mergeCell ref="D53:AG53"/>
    <mergeCell ref="AH53:AI53"/>
    <mergeCell ref="AK53:AM53"/>
    <mergeCell ref="AH55:AI55"/>
    <mergeCell ref="AH57:AI57"/>
    <mergeCell ref="AK75:AM75"/>
    <mergeCell ref="AE75:AI75"/>
    <mergeCell ref="AK73:AM73"/>
    <mergeCell ref="N18:U18"/>
    <mergeCell ref="D33:AM33"/>
    <mergeCell ref="D37:AG37"/>
    <mergeCell ref="D39:AG39"/>
    <mergeCell ref="D41:AG41"/>
    <mergeCell ref="AK97:AM97"/>
    <mergeCell ref="D55:AG55"/>
    <mergeCell ref="D57:AG57"/>
    <mergeCell ref="AK55:AM55"/>
    <mergeCell ref="AK57:AM57"/>
    <mergeCell ref="D59:AG59"/>
    <mergeCell ref="AH59:AI59"/>
    <mergeCell ref="AH81:AI81"/>
    <mergeCell ref="J97:AI97"/>
    <mergeCell ref="AH43:AI43"/>
    <mergeCell ref="D69:AM69"/>
    <mergeCell ref="AH47:AI47"/>
    <mergeCell ref="D136:AG136"/>
    <mergeCell ref="D130:AG130"/>
    <mergeCell ref="AD23:AL23"/>
    <mergeCell ref="AH73:AI73"/>
    <mergeCell ref="AK59:AM59"/>
    <mergeCell ref="D61:AG61"/>
    <mergeCell ref="AH61:AI61"/>
    <mergeCell ref="AK61:AM61"/>
    <mergeCell ref="D67:G67"/>
    <mergeCell ref="AK41:AM41"/>
    <mergeCell ref="AH41:AI41"/>
    <mergeCell ref="AK39:AM39"/>
    <mergeCell ref="AH39:AI39"/>
    <mergeCell ref="AK37:AM37"/>
    <mergeCell ref="AH37:AI37"/>
    <mergeCell ref="D31:AM31"/>
    <mergeCell ref="D112:AM112"/>
    <mergeCell ref="D114:AM114"/>
    <mergeCell ref="D164:AM164"/>
    <mergeCell ref="D173:AM173"/>
    <mergeCell ref="D137:AM137"/>
    <mergeCell ref="D140:AM140"/>
    <mergeCell ref="D143:AM143"/>
    <mergeCell ref="D156:AG156"/>
    <mergeCell ref="D161:AM161"/>
    <mergeCell ref="D126:AG126"/>
    <mergeCell ref="D148:AG148"/>
    <mergeCell ref="D131:AM131"/>
    <mergeCell ref="D134:AM134"/>
    <mergeCell ref="D139:AG139"/>
    <mergeCell ref="D142:AG142"/>
    <mergeCell ref="D133:AG133"/>
  </mergeCells>
  <printOptions horizontalCentered="1"/>
  <pageMargins left="0.51181102362204722" right="0.31496062992125984" top="0.35433070866141736" bottom="0.35433070866141736" header="0" footer="0"/>
  <pageSetup paperSize="9" scale="78" fitToHeight="2" orientation="portrait" horizontalDpi="4294967295" verticalDpi="300" r:id="rId1"/>
  <rowBreaks count="1" manualBreakCount="1">
    <brk id="109" min="1" max="4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206"/>
  <sheetViews>
    <sheetView zoomScale="90" zoomScaleNormal="90" workbookViewId="0">
      <pane xSplit="3" ySplit="4" topLeftCell="D17" activePane="bottomRight" state="frozen"/>
      <selection pane="topRight" activeCell="D1" sqref="D1"/>
      <selection pane="bottomLeft" activeCell="A5" sqref="A5"/>
      <selection pane="bottomRight" activeCell="C202" sqref="C202"/>
    </sheetView>
  </sheetViews>
  <sheetFormatPr baseColWidth="10" defaultColWidth="8" defaultRowHeight="12" x14ac:dyDescent="0.25"/>
  <cols>
    <col min="1" max="1" width="6.42578125" style="2" customWidth="1"/>
    <col min="2" max="2" width="21.140625" style="2" customWidth="1"/>
    <col min="3" max="3" width="23.5703125" style="2" customWidth="1"/>
    <col min="4" max="4" width="10.140625" style="2" customWidth="1"/>
    <col min="5" max="6" width="8.5703125" style="2" customWidth="1"/>
    <col min="7" max="7" width="11.85546875" style="2" customWidth="1"/>
    <col min="8" max="8" width="13.42578125" style="2" customWidth="1"/>
    <col min="9" max="9" width="11.85546875" style="2" customWidth="1"/>
    <col min="10" max="10" width="6.28515625" style="2" hidden="1" customWidth="1"/>
    <col min="11" max="11" width="15.42578125" style="2" customWidth="1"/>
    <col min="12" max="12" width="11.5703125" style="2" bestFit="1" customWidth="1"/>
    <col min="13" max="13" width="15.42578125" style="2" customWidth="1"/>
    <col min="14" max="14" width="11.5703125" style="2" customWidth="1"/>
    <col min="15" max="15" width="14.140625" style="2" customWidth="1"/>
    <col min="16" max="16384" width="8" style="2"/>
  </cols>
  <sheetData>
    <row r="1" spans="1:15" ht="27" customHeight="1" thickBot="1" x14ac:dyDescent="0.3">
      <c r="B1" s="26"/>
      <c r="C1" s="26"/>
    </row>
    <row r="2" spans="1:15" ht="27" customHeight="1" thickTop="1" thickBot="1" x14ac:dyDescent="0.3">
      <c r="C2" s="26"/>
      <c r="G2" s="221" t="s">
        <v>477</v>
      </c>
      <c r="H2" s="222"/>
      <c r="I2" s="222"/>
      <c r="J2" s="222"/>
      <c r="K2" s="222"/>
      <c r="L2" s="222"/>
      <c r="M2" s="222"/>
      <c r="N2" s="223"/>
    </row>
    <row r="3" spans="1:15" s="3" customFormat="1" ht="27" customHeight="1" thickTop="1" x14ac:dyDescent="0.25">
      <c r="A3" s="224" t="s">
        <v>5</v>
      </c>
      <c r="B3" s="226" t="s">
        <v>6</v>
      </c>
      <c r="C3" s="228" t="s">
        <v>7</v>
      </c>
      <c r="D3" s="237" t="s">
        <v>399</v>
      </c>
      <c r="E3" s="230" t="s">
        <v>385</v>
      </c>
      <c r="F3" s="231"/>
      <c r="G3" s="236" t="s">
        <v>400</v>
      </c>
      <c r="H3" s="239" t="s">
        <v>470</v>
      </c>
      <c r="I3" s="240"/>
      <c r="J3" s="233"/>
      <c r="K3" s="232" t="s">
        <v>471</v>
      </c>
      <c r="L3" s="233"/>
      <c r="M3" s="234" t="s">
        <v>472</v>
      </c>
      <c r="N3" s="235"/>
    </row>
    <row r="4" spans="1:15" s="4" customFormat="1" ht="37.5" customHeight="1" x14ac:dyDescent="0.25">
      <c r="A4" s="225"/>
      <c r="B4" s="227"/>
      <c r="C4" s="229"/>
      <c r="D4" s="238"/>
      <c r="E4" s="40" t="s">
        <v>386</v>
      </c>
      <c r="F4" s="144" t="s">
        <v>387</v>
      </c>
      <c r="G4" s="236"/>
      <c r="H4" s="42" t="s">
        <v>8</v>
      </c>
      <c r="I4" s="41" t="s">
        <v>9</v>
      </c>
      <c r="J4" s="43" t="s">
        <v>409</v>
      </c>
      <c r="K4" s="44" t="s">
        <v>8</v>
      </c>
      <c r="L4" s="45" t="s">
        <v>9</v>
      </c>
      <c r="M4" s="27" t="s">
        <v>8</v>
      </c>
      <c r="N4" s="28" t="s">
        <v>9</v>
      </c>
    </row>
    <row r="5" spans="1:15" s="143" customFormat="1" ht="27" customHeight="1" x14ac:dyDescent="0.25">
      <c r="A5" s="143">
        <v>1</v>
      </c>
      <c r="B5" s="145" t="s">
        <v>10</v>
      </c>
      <c r="C5" s="145" t="s">
        <v>11</v>
      </c>
      <c r="D5" s="140">
        <v>2</v>
      </c>
      <c r="E5" s="141"/>
      <c r="F5" s="149">
        <v>2</v>
      </c>
      <c r="G5" s="151">
        <f t="shared" ref="G5:G36" si="0">D5+E5+F5</f>
        <v>4</v>
      </c>
      <c r="H5" s="155">
        <v>320</v>
      </c>
      <c r="I5" s="156">
        <f t="shared" ref="I5:I36" si="1">H5/3.14</f>
        <v>101.9108280254777</v>
      </c>
      <c r="J5" s="142">
        <f t="shared" ref="J5:J36" si="2">H5/K5*100</f>
        <v>80</v>
      </c>
      <c r="K5" s="157">
        <v>400</v>
      </c>
      <c r="L5" s="159">
        <f t="shared" ref="L5:L36" si="3">K5/3.14</f>
        <v>127.38853503184713</v>
      </c>
      <c r="M5" s="161">
        <v>550</v>
      </c>
      <c r="N5" s="163">
        <f t="shared" ref="N5:N36" si="4">M5/3.14</f>
        <v>175.15923566878979</v>
      </c>
    </row>
    <row r="6" spans="1:15" s="143" customFormat="1" ht="27" customHeight="1" x14ac:dyDescent="0.25">
      <c r="A6" s="143">
        <v>2</v>
      </c>
      <c r="B6" s="136" t="s">
        <v>12</v>
      </c>
      <c r="C6" s="136" t="s">
        <v>339</v>
      </c>
      <c r="D6" s="140">
        <v>0</v>
      </c>
      <c r="E6" s="141"/>
      <c r="F6" s="149">
        <v>1</v>
      </c>
      <c r="G6" s="152">
        <f t="shared" si="0"/>
        <v>1</v>
      </c>
      <c r="H6" s="155">
        <v>280</v>
      </c>
      <c r="I6" s="156">
        <f t="shared" si="1"/>
        <v>89.171974522292984</v>
      </c>
      <c r="J6" s="142">
        <f t="shared" si="2"/>
        <v>80</v>
      </c>
      <c r="K6" s="157">
        <v>350</v>
      </c>
      <c r="L6" s="159">
        <f t="shared" si="3"/>
        <v>111.46496815286623</v>
      </c>
      <c r="M6" s="161">
        <v>500</v>
      </c>
      <c r="N6" s="163">
        <f t="shared" si="4"/>
        <v>159.2356687898089</v>
      </c>
    </row>
    <row r="7" spans="1:15" s="143" customFormat="1" ht="27" customHeight="1" x14ac:dyDescent="0.25">
      <c r="A7" s="143">
        <v>3</v>
      </c>
      <c r="B7" s="136" t="s">
        <v>13</v>
      </c>
      <c r="C7" s="136" t="s">
        <v>340</v>
      </c>
      <c r="D7" s="140">
        <v>0</v>
      </c>
      <c r="E7" s="141"/>
      <c r="F7" s="149">
        <v>1</v>
      </c>
      <c r="G7" s="152">
        <f t="shared" si="0"/>
        <v>1</v>
      </c>
      <c r="H7" s="155">
        <v>280</v>
      </c>
      <c r="I7" s="156">
        <f t="shared" si="1"/>
        <v>89.171974522292984</v>
      </c>
      <c r="J7" s="142">
        <f t="shared" si="2"/>
        <v>80</v>
      </c>
      <c r="K7" s="157">
        <v>350</v>
      </c>
      <c r="L7" s="159">
        <f t="shared" si="3"/>
        <v>111.46496815286623</v>
      </c>
      <c r="M7" s="161">
        <v>500</v>
      </c>
      <c r="N7" s="163">
        <f t="shared" si="4"/>
        <v>159.2356687898089</v>
      </c>
    </row>
    <row r="8" spans="1:15" s="143" customFormat="1" ht="27" customHeight="1" x14ac:dyDescent="0.25">
      <c r="A8" s="143">
        <v>4</v>
      </c>
      <c r="B8" s="136" t="s">
        <v>14</v>
      </c>
      <c r="C8" s="136" t="s">
        <v>476</v>
      </c>
      <c r="D8" s="140">
        <v>0</v>
      </c>
      <c r="E8" s="141"/>
      <c r="F8" s="149">
        <v>1</v>
      </c>
      <c r="G8" s="152">
        <f t="shared" si="0"/>
        <v>1</v>
      </c>
      <c r="H8" s="155">
        <v>240</v>
      </c>
      <c r="I8" s="156">
        <f t="shared" si="1"/>
        <v>76.43312101910827</v>
      </c>
      <c r="J8" s="142">
        <f t="shared" si="2"/>
        <v>80</v>
      </c>
      <c r="K8" s="157">
        <v>300</v>
      </c>
      <c r="L8" s="159">
        <f t="shared" si="3"/>
        <v>95.541401273885342</v>
      </c>
      <c r="M8" s="161">
        <v>450</v>
      </c>
      <c r="N8" s="163">
        <f t="shared" si="4"/>
        <v>143.31210191082803</v>
      </c>
    </row>
    <row r="9" spans="1:15" s="139" customFormat="1" ht="27" customHeight="1" x14ac:dyDescent="0.25">
      <c r="A9" s="143">
        <v>5</v>
      </c>
      <c r="B9" s="136" t="s">
        <v>15</v>
      </c>
      <c r="C9" s="136" t="s">
        <v>16</v>
      </c>
      <c r="D9" s="137">
        <v>0</v>
      </c>
      <c r="E9" s="138"/>
      <c r="F9" s="150">
        <v>1</v>
      </c>
      <c r="G9" s="153">
        <f t="shared" si="0"/>
        <v>1</v>
      </c>
      <c r="H9" s="155">
        <v>350</v>
      </c>
      <c r="I9" s="156">
        <f t="shared" si="1"/>
        <v>111.46496815286623</v>
      </c>
      <c r="J9" s="142">
        <f t="shared" si="2"/>
        <v>87.5</v>
      </c>
      <c r="K9" s="157">
        <v>400</v>
      </c>
      <c r="L9" s="159">
        <f t="shared" si="3"/>
        <v>127.38853503184713</v>
      </c>
      <c r="M9" s="161">
        <v>500</v>
      </c>
      <c r="N9" s="163">
        <f t="shared" si="4"/>
        <v>159.2356687898089</v>
      </c>
      <c r="O9" s="143"/>
    </row>
    <row r="10" spans="1:15" s="143" customFormat="1" ht="27" customHeight="1" x14ac:dyDescent="0.25">
      <c r="A10" s="143">
        <v>6</v>
      </c>
      <c r="B10" s="136" t="s">
        <v>17</v>
      </c>
      <c r="C10" s="136" t="s">
        <v>18</v>
      </c>
      <c r="D10" s="140">
        <v>0</v>
      </c>
      <c r="E10" s="141"/>
      <c r="F10" s="149">
        <v>1</v>
      </c>
      <c r="G10" s="152">
        <f t="shared" si="0"/>
        <v>1</v>
      </c>
      <c r="H10" s="155">
        <v>300</v>
      </c>
      <c r="I10" s="156">
        <f t="shared" si="1"/>
        <v>95.541401273885342</v>
      </c>
      <c r="J10" s="142">
        <f t="shared" si="2"/>
        <v>75</v>
      </c>
      <c r="K10" s="157">
        <v>400</v>
      </c>
      <c r="L10" s="159">
        <f t="shared" si="3"/>
        <v>127.38853503184713</v>
      </c>
      <c r="M10" s="161">
        <v>500</v>
      </c>
      <c r="N10" s="163">
        <f t="shared" si="4"/>
        <v>159.2356687898089</v>
      </c>
    </row>
    <row r="11" spans="1:15" s="143" customFormat="1" ht="27" customHeight="1" x14ac:dyDescent="0.25">
      <c r="A11" s="143">
        <v>7</v>
      </c>
      <c r="B11" s="136" t="s">
        <v>19</v>
      </c>
      <c r="C11" s="136" t="s">
        <v>341</v>
      </c>
      <c r="D11" s="140">
        <v>0</v>
      </c>
      <c r="E11" s="141"/>
      <c r="F11" s="149">
        <v>1</v>
      </c>
      <c r="G11" s="152">
        <f t="shared" si="0"/>
        <v>1</v>
      </c>
      <c r="H11" s="155">
        <v>280</v>
      </c>
      <c r="I11" s="156">
        <f t="shared" si="1"/>
        <v>89.171974522292984</v>
      </c>
      <c r="J11" s="142">
        <f t="shared" si="2"/>
        <v>80</v>
      </c>
      <c r="K11" s="157">
        <v>350</v>
      </c>
      <c r="L11" s="159">
        <f t="shared" si="3"/>
        <v>111.46496815286623</v>
      </c>
      <c r="M11" s="161">
        <v>400</v>
      </c>
      <c r="N11" s="163">
        <f t="shared" si="4"/>
        <v>127.38853503184713</v>
      </c>
    </row>
    <row r="12" spans="1:15" s="143" customFormat="1" ht="27" customHeight="1" x14ac:dyDescent="0.25">
      <c r="A12" s="143">
        <v>8</v>
      </c>
      <c r="B12" s="136" t="s">
        <v>20</v>
      </c>
      <c r="C12" s="136" t="s">
        <v>21</v>
      </c>
      <c r="D12" s="140">
        <v>0</v>
      </c>
      <c r="E12" s="141"/>
      <c r="F12" s="149">
        <v>1</v>
      </c>
      <c r="G12" s="152">
        <f t="shared" si="0"/>
        <v>1</v>
      </c>
      <c r="H12" s="155">
        <v>250</v>
      </c>
      <c r="I12" s="156">
        <f t="shared" si="1"/>
        <v>79.617834394904449</v>
      </c>
      <c r="J12" s="142">
        <f t="shared" si="2"/>
        <v>83.333333333333343</v>
      </c>
      <c r="K12" s="157">
        <v>300</v>
      </c>
      <c r="L12" s="159">
        <f t="shared" si="3"/>
        <v>95.541401273885342</v>
      </c>
      <c r="M12" s="161">
        <v>400</v>
      </c>
      <c r="N12" s="163">
        <f t="shared" si="4"/>
        <v>127.38853503184713</v>
      </c>
    </row>
    <row r="13" spans="1:15" s="143" customFormat="1" ht="27" customHeight="1" x14ac:dyDescent="0.25">
      <c r="A13" s="143">
        <v>9</v>
      </c>
      <c r="B13" s="136" t="s">
        <v>22</v>
      </c>
      <c r="C13" s="136" t="s">
        <v>23</v>
      </c>
      <c r="D13" s="140">
        <v>0</v>
      </c>
      <c r="E13" s="141"/>
      <c r="F13" s="149">
        <v>1</v>
      </c>
      <c r="G13" s="152">
        <f t="shared" si="0"/>
        <v>1</v>
      </c>
      <c r="H13" s="155">
        <v>240</v>
      </c>
      <c r="I13" s="156">
        <f t="shared" si="1"/>
        <v>76.43312101910827</v>
      </c>
      <c r="J13" s="142">
        <f t="shared" si="2"/>
        <v>80</v>
      </c>
      <c r="K13" s="157">
        <v>300</v>
      </c>
      <c r="L13" s="159">
        <f t="shared" si="3"/>
        <v>95.541401273885342</v>
      </c>
      <c r="M13" s="161">
        <v>400</v>
      </c>
      <c r="N13" s="163">
        <f t="shared" si="4"/>
        <v>127.38853503184713</v>
      </c>
    </row>
    <row r="14" spans="1:15" s="143" customFormat="1" ht="27" customHeight="1" x14ac:dyDescent="0.25">
      <c r="A14" s="143">
        <v>10</v>
      </c>
      <c r="B14" s="136" t="s">
        <v>24</v>
      </c>
      <c r="C14" s="136" t="s">
        <v>25</v>
      </c>
      <c r="D14" s="140">
        <v>2</v>
      </c>
      <c r="E14" s="141">
        <v>3</v>
      </c>
      <c r="F14" s="149"/>
      <c r="G14" s="152">
        <f t="shared" si="0"/>
        <v>5</v>
      </c>
      <c r="H14" s="155">
        <v>200</v>
      </c>
      <c r="I14" s="156">
        <f t="shared" si="1"/>
        <v>63.694267515923563</v>
      </c>
      <c r="J14" s="142">
        <f t="shared" si="2"/>
        <v>80</v>
      </c>
      <c r="K14" s="157">
        <v>250</v>
      </c>
      <c r="L14" s="159">
        <f t="shared" si="3"/>
        <v>79.617834394904449</v>
      </c>
      <c r="M14" s="161">
        <v>325</v>
      </c>
      <c r="N14" s="163">
        <f t="shared" si="4"/>
        <v>103.50318471337579</v>
      </c>
    </row>
    <row r="15" spans="1:15" s="143" customFormat="1" ht="27" customHeight="1" x14ac:dyDescent="0.25">
      <c r="A15" s="143">
        <v>11</v>
      </c>
      <c r="B15" s="136" t="s">
        <v>26</v>
      </c>
      <c r="C15" s="136" t="s">
        <v>342</v>
      </c>
      <c r="D15" s="140">
        <v>0</v>
      </c>
      <c r="E15" s="141">
        <v>1</v>
      </c>
      <c r="F15" s="149"/>
      <c r="G15" s="152">
        <f t="shared" si="0"/>
        <v>1</v>
      </c>
      <c r="H15" s="155">
        <v>200</v>
      </c>
      <c r="I15" s="156">
        <f t="shared" si="1"/>
        <v>63.694267515923563</v>
      </c>
      <c r="J15" s="142">
        <f t="shared" si="2"/>
        <v>80</v>
      </c>
      <c r="K15" s="157">
        <v>250</v>
      </c>
      <c r="L15" s="159">
        <f t="shared" si="3"/>
        <v>79.617834394904449</v>
      </c>
      <c r="M15" s="161">
        <v>300</v>
      </c>
      <c r="N15" s="163">
        <f t="shared" si="4"/>
        <v>95.541401273885342</v>
      </c>
    </row>
    <row r="16" spans="1:15" s="143" customFormat="1" ht="27" customHeight="1" x14ac:dyDescent="0.25">
      <c r="A16" s="143">
        <v>12</v>
      </c>
      <c r="B16" s="136" t="s">
        <v>27</v>
      </c>
      <c r="C16" s="136" t="s">
        <v>28</v>
      </c>
      <c r="D16" s="137">
        <v>0</v>
      </c>
      <c r="E16" s="138"/>
      <c r="F16" s="150"/>
      <c r="G16" s="153">
        <f t="shared" si="0"/>
        <v>0</v>
      </c>
      <c r="H16" s="155">
        <v>140</v>
      </c>
      <c r="I16" s="156">
        <f t="shared" si="1"/>
        <v>44.585987261146492</v>
      </c>
      <c r="J16" s="142">
        <f t="shared" si="2"/>
        <v>80</v>
      </c>
      <c r="K16" s="157">
        <v>175</v>
      </c>
      <c r="L16" s="159">
        <f t="shared" si="3"/>
        <v>55.732484076433117</v>
      </c>
      <c r="M16" s="161">
        <v>215</v>
      </c>
      <c r="N16" s="163">
        <f t="shared" si="4"/>
        <v>68.471337579617838</v>
      </c>
    </row>
    <row r="17" spans="1:15" s="139" customFormat="1" ht="27" customHeight="1" x14ac:dyDescent="0.25">
      <c r="A17" s="143">
        <v>13</v>
      </c>
      <c r="B17" s="136" t="s">
        <v>29</v>
      </c>
      <c r="C17" s="136" t="s">
        <v>30</v>
      </c>
      <c r="D17" s="140">
        <v>0</v>
      </c>
      <c r="E17" s="141"/>
      <c r="F17" s="149">
        <v>1</v>
      </c>
      <c r="G17" s="152">
        <f t="shared" si="0"/>
        <v>1</v>
      </c>
      <c r="H17" s="155">
        <v>200</v>
      </c>
      <c r="I17" s="156">
        <f t="shared" si="1"/>
        <v>63.694267515923563</v>
      </c>
      <c r="J17" s="142">
        <f t="shared" si="2"/>
        <v>80</v>
      </c>
      <c r="K17" s="157">
        <v>250</v>
      </c>
      <c r="L17" s="159">
        <f t="shared" si="3"/>
        <v>79.617834394904449</v>
      </c>
      <c r="M17" s="161">
        <v>325</v>
      </c>
      <c r="N17" s="163">
        <f t="shared" si="4"/>
        <v>103.50318471337579</v>
      </c>
      <c r="O17" s="143"/>
    </row>
    <row r="18" spans="1:15" s="143" customFormat="1" ht="27" customHeight="1" x14ac:dyDescent="0.25">
      <c r="A18" s="143">
        <v>14</v>
      </c>
      <c r="B18" s="136" t="s">
        <v>31</v>
      </c>
      <c r="C18" s="136" t="s">
        <v>32</v>
      </c>
      <c r="D18" s="140">
        <v>2</v>
      </c>
      <c r="E18" s="141"/>
      <c r="F18" s="149">
        <v>3</v>
      </c>
      <c r="G18" s="152">
        <f t="shared" si="0"/>
        <v>5</v>
      </c>
      <c r="H18" s="155">
        <v>200</v>
      </c>
      <c r="I18" s="156">
        <f t="shared" si="1"/>
        <v>63.694267515923563</v>
      </c>
      <c r="J18" s="142">
        <f t="shared" si="2"/>
        <v>80</v>
      </c>
      <c r="K18" s="157">
        <v>250</v>
      </c>
      <c r="L18" s="159">
        <f t="shared" si="3"/>
        <v>79.617834394904449</v>
      </c>
      <c r="M18" s="161">
        <v>300</v>
      </c>
      <c r="N18" s="163">
        <f t="shared" si="4"/>
        <v>95.541401273885342</v>
      </c>
    </row>
    <row r="19" spans="1:15" s="143" customFormat="1" ht="27" customHeight="1" x14ac:dyDescent="0.25">
      <c r="A19" s="143">
        <v>15</v>
      </c>
      <c r="B19" s="136" t="s">
        <v>33</v>
      </c>
      <c r="C19" s="136" t="s">
        <v>34</v>
      </c>
      <c r="D19" s="140">
        <v>2</v>
      </c>
      <c r="E19" s="141">
        <v>2</v>
      </c>
      <c r="F19" s="149"/>
      <c r="G19" s="152">
        <f t="shared" si="0"/>
        <v>4</v>
      </c>
      <c r="H19" s="155">
        <v>250</v>
      </c>
      <c r="I19" s="156">
        <f t="shared" si="1"/>
        <v>79.617834394904449</v>
      </c>
      <c r="J19" s="142">
        <f t="shared" si="2"/>
        <v>71.428571428571431</v>
      </c>
      <c r="K19" s="157">
        <v>350</v>
      </c>
      <c r="L19" s="159">
        <f t="shared" si="3"/>
        <v>111.46496815286623</v>
      </c>
      <c r="M19" s="161">
        <v>500</v>
      </c>
      <c r="N19" s="163">
        <f t="shared" si="4"/>
        <v>159.2356687898089</v>
      </c>
    </row>
    <row r="20" spans="1:15" s="143" customFormat="1" ht="27" customHeight="1" x14ac:dyDescent="0.25">
      <c r="A20" s="143">
        <v>16</v>
      </c>
      <c r="B20" s="136" t="s">
        <v>35</v>
      </c>
      <c r="C20" s="136" t="s">
        <v>36</v>
      </c>
      <c r="D20" s="140">
        <v>2</v>
      </c>
      <c r="E20" s="141">
        <v>3</v>
      </c>
      <c r="F20" s="149"/>
      <c r="G20" s="152">
        <f t="shared" si="0"/>
        <v>5</v>
      </c>
      <c r="H20" s="155">
        <v>300</v>
      </c>
      <c r="I20" s="156">
        <f t="shared" si="1"/>
        <v>95.541401273885342</v>
      </c>
      <c r="J20" s="142">
        <f t="shared" si="2"/>
        <v>75</v>
      </c>
      <c r="K20" s="157">
        <v>400</v>
      </c>
      <c r="L20" s="159">
        <f t="shared" si="3"/>
        <v>127.38853503184713</v>
      </c>
      <c r="M20" s="161">
        <v>695</v>
      </c>
      <c r="N20" s="163">
        <f t="shared" si="4"/>
        <v>221.33757961783439</v>
      </c>
    </row>
    <row r="21" spans="1:15" s="143" customFormat="1" ht="27" customHeight="1" x14ac:dyDescent="0.25">
      <c r="A21" s="143">
        <v>17</v>
      </c>
      <c r="B21" s="136" t="s">
        <v>37</v>
      </c>
      <c r="C21" s="136" t="s">
        <v>38</v>
      </c>
      <c r="D21" s="140">
        <v>0</v>
      </c>
      <c r="E21" s="141">
        <v>1</v>
      </c>
      <c r="F21" s="149"/>
      <c r="G21" s="152">
        <f t="shared" si="0"/>
        <v>1</v>
      </c>
      <c r="H21" s="155">
        <v>350</v>
      </c>
      <c r="I21" s="156">
        <f t="shared" si="1"/>
        <v>111.46496815286623</v>
      </c>
      <c r="J21" s="142">
        <f t="shared" si="2"/>
        <v>87.5</v>
      </c>
      <c r="K21" s="157">
        <v>400</v>
      </c>
      <c r="L21" s="159">
        <f t="shared" si="3"/>
        <v>127.38853503184713</v>
      </c>
      <c r="M21" s="161">
        <v>545</v>
      </c>
      <c r="N21" s="163">
        <f t="shared" si="4"/>
        <v>173.56687898089172</v>
      </c>
    </row>
    <row r="22" spans="1:15" s="143" customFormat="1" ht="27" customHeight="1" x14ac:dyDescent="0.25">
      <c r="A22" s="143">
        <v>18</v>
      </c>
      <c r="B22" s="136" t="s">
        <v>410</v>
      </c>
      <c r="C22" s="136" t="s">
        <v>41</v>
      </c>
      <c r="D22" s="140">
        <v>0</v>
      </c>
      <c r="E22" s="141">
        <v>1</v>
      </c>
      <c r="F22" s="149"/>
      <c r="G22" s="152">
        <f t="shared" si="0"/>
        <v>1</v>
      </c>
      <c r="H22" s="155">
        <v>280</v>
      </c>
      <c r="I22" s="156">
        <f t="shared" si="1"/>
        <v>89.171974522292984</v>
      </c>
      <c r="J22" s="142">
        <f t="shared" si="2"/>
        <v>80</v>
      </c>
      <c r="K22" s="157">
        <v>350</v>
      </c>
      <c r="L22" s="159">
        <f t="shared" si="3"/>
        <v>111.46496815286623</v>
      </c>
      <c r="M22" s="161">
        <v>400</v>
      </c>
      <c r="N22" s="163">
        <f t="shared" si="4"/>
        <v>127.38853503184713</v>
      </c>
    </row>
    <row r="23" spans="1:15" s="143" customFormat="1" ht="27" customHeight="1" x14ac:dyDescent="0.25">
      <c r="A23" s="143">
        <v>19</v>
      </c>
      <c r="B23" s="136" t="s">
        <v>39</v>
      </c>
      <c r="C23" s="136" t="s">
        <v>343</v>
      </c>
      <c r="D23" s="140">
        <v>0</v>
      </c>
      <c r="E23" s="141"/>
      <c r="F23" s="149">
        <v>1</v>
      </c>
      <c r="G23" s="152">
        <f t="shared" si="0"/>
        <v>1</v>
      </c>
      <c r="H23" s="155">
        <v>160</v>
      </c>
      <c r="I23" s="156">
        <f t="shared" si="1"/>
        <v>50.955414012738849</v>
      </c>
      <c r="J23" s="142">
        <f t="shared" si="2"/>
        <v>80</v>
      </c>
      <c r="K23" s="157">
        <v>200</v>
      </c>
      <c r="L23" s="159">
        <f t="shared" si="3"/>
        <v>63.694267515923563</v>
      </c>
      <c r="M23" s="161">
        <v>250</v>
      </c>
      <c r="N23" s="163">
        <f t="shared" si="4"/>
        <v>79.617834394904449</v>
      </c>
    </row>
    <row r="24" spans="1:15" s="143" customFormat="1" ht="27" customHeight="1" x14ac:dyDescent="0.25">
      <c r="A24" s="143">
        <v>20</v>
      </c>
      <c r="B24" s="136" t="s">
        <v>40</v>
      </c>
      <c r="C24" s="136" t="s">
        <v>344</v>
      </c>
      <c r="D24" s="140">
        <v>0</v>
      </c>
      <c r="E24" s="141">
        <v>1</v>
      </c>
      <c r="F24" s="149"/>
      <c r="G24" s="152">
        <f t="shared" si="0"/>
        <v>1</v>
      </c>
      <c r="H24" s="155">
        <v>320</v>
      </c>
      <c r="I24" s="156">
        <f t="shared" si="1"/>
        <v>101.9108280254777</v>
      </c>
      <c r="J24" s="142">
        <f t="shared" si="2"/>
        <v>80</v>
      </c>
      <c r="K24" s="157">
        <v>400</v>
      </c>
      <c r="L24" s="159">
        <f t="shared" si="3"/>
        <v>127.38853503184713</v>
      </c>
      <c r="M24" s="161">
        <v>495</v>
      </c>
      <c r="N24" s="163">
        <f t="shared" si="4"/>
        <v>157.64331210191082</v>
      </c>
    </row>
    <row r="25" spans="1:15" s="143" customFormat="1" ht="27" customHeight="1" x14ac:dyDescent="0.25">
      <c r="A25" s="143">
        <v>21</v>
      </c>
      <c r="B25" s="136" t="s">
        <v>42</v>
      </c>
      <c r="C25" s="136" t="s">
        <v>345</v>
      </c>
      <c r="D25" s="140">
        <v>0</v>
      </c>
      <c r="E25" s="141"/>
      <c r="F25" s="149">
        <v>1</v>
      </c>
      <c r="G25" s="152">
        <f t="shared" si="0"/>
        <v>1</v>
      </c>
      <c r="H25" s="155">
        <v>160</v>
      </c>
      <c r="I25" s="156">
        <f t="shared" si="1"/>
        <v>50.955414012738849</v>
      </c>
      <c r="J25" s="142">
        <f t="shared" si="2"/>
        <v>80</v>
      </c>
      <c r="K25" s="157">
        <v>200</v>
      </c>
      <c r="L25" s="159">
        <f t="shared" si="3"/>
        <v>63.694267515923563</v>
      </c>
      <c r="M25" s="161">
        <v>350</v>
      </c>
      <c r="N25" s="163">
        <f t="shared" si="4"/>
        <v>111.46496815286623</v>
      </c>
    </row>
    <row r="26" spans="1:15" s="143" customFormat="1" ht="27" customHeight="1" x14ac:dyDescent="0.25">
      <c r="A26" s="143">
        <v>22</v>
      </c>
      <c r="B26" s="136" t="s">
        <v>43</v>
      </c>
      <c r="C26" s="136" t="s">
        <v>346</v>
      </c>
      <c r="D26" s="140">
        <v>0</v>
      </c>
      <c r="E26" s="141"/>
      <c r="F26" s="149">
        <v>1</v>
      </c>
      <c r="G26" s="152">
        <f t="shared" si="0"/>
        <v>1</v>
      </c>
      <c r="H26" s="155">
        <v>240</v>
      </c>
      <c r="I26" s="156">
        <f t="shared" si="1"/>
        <v>76.43312101910827</v>
      </c>
      <c r="J26" s="142">
        <f t="shared" si="2"/>
        <v>80</v>
      </c>
      <c r="K26" s="157">
        <v>300</v>
      </c>
      <c r="L26" s="159">
        <f t="shared" si="3"/>
        <v>95.541401273885342</v>
      </c>
      <c r="M26" s="161">
        <v>400</v>
      </c>
      <c r="N26" s="163">
        <f t="shared" si="4"/>
        <v>127.38853503184713</v>
      </c>
    </row>
    <row r="27" spans="1:15" s="143" customFormat="1" ht="27" customHeight="1" x14ac:dyDescent="0.25">
      <c r="A27" s="143">
        <v>23</v>
      </c>
      <c r="B27" s="136" t="s">
        <v>484</v>
      </c>
      <c r="C27" s="136" t="s">
        <v>485</v>
      </c>
      <c r="D27" s="140">
        <v>0</v>
      </c>
      <c r="E27" s="141"/>
      <c r="F27" s="149">
        <v>1</v>
      </c>
      <c r="G27" s="152">
        <f t="shared" si="0"/>
        <v>1</v>
      </c>
      <c r="H27" s="155">
        <v>320</v>
      </c>
      <c r="I27" s="156">
        <f t="shared" si="1"/>
        <v>101.9108280254777</v>
      </c>
      <c r="J27" s="142">
        <f t="shared" si="2"/>
        <v>80</v>
      </c>
      <c r="K27" s="157">
        <v>400</v>
      </c>
      <c r="L27" s="159">
        <f t="shared" si="3"/>
        <v>127.38853503184713</v>
      </c>
      <c r="M27" s="161">
        <v>495</v>
      </c>
      <c r="N27" s="163">
        <f t="shared" si="4"/>
        <v>157.64331210191082</v>
      </c>
    </row>
    <row r="28" spans="1:15" s="143" customFormat="1" ht="27" customHeight="1" x14ac:dyDescent="0.25">
      <c r="A28" s="143">
        <v>24</v>
      </c>
      <c r="B28" s="136" t="s">
        <v>46</v>
      </c>
      <c r="C28" s="136" t="s">
        <v>47</v>
      </c>
      <c r="D28" s="140">
        <v>2</v>
      </c>
      <c r="E28" s="141">
        <v>1</v>
      </c>
      <c r="F28" s="149"/>
      <c r="G28" s="152">
        <f t="shared" si="0"/>
        <v>3</v>
      </c>
      <c r="H28" s="155">
        <v>250</v>
      </c>
      <c r="I28" s="156">
        <f t="shared" si="1"/>
        <v>79.617834394904449</v>
      </c>
      <c r="J28" s="142">
        <f t="shared" si="2"/>
        <v>83.333333333333343</v>
      </c>
      <c r="K28" s="157">
        <v>300</v>
      </c>
      <c r="L28" s="159">
        <f t="shared" si="3"/>
        <v>95.541401273885342</v>
      </c>
      <c r="M28" s="161">
        <v>350</v>
      </c>
      <c r="N28" s="163">
        <f t="shared" si="4"/>
        <v>111.46496815286623</v>
      </c>
    </row>
    <row r="29" spans="1:15" s="143" customFormat="1" ht="27" customHeight="1" x14ac:dyDescent="0.25">
      <c r="A29" s="143">
        <v>25</v>
      </c>
      <c r="B29" s="136" t="s">
        <v>48</v>
      </c>
      <c r="C29" s="136" t="s">
        <v>49</v>
      </c>
      <c r="D29" s="140">
        <v>2</v>
      </c>
      <c r="E29" s="141">
        <v>2</v>
      </c>
      <c r="F29" s="149"/>
      <c r="G29" s="152">
        <f t="shared" si="0"/>
        <v>4</v>
      </c>
      <c r="H29" s="155">
        <v>140</v>
      </c>
      <c r="I29" s="156">
        <f t="shared" si="1"/>
        <v>44.585987261146492</v>
      </c>
      <c r="J29" s="142">
        <f t="shared" si="2"/>
        <v>82.35294117647058</v>
      </c>
      <c r="K29" s="157">
        <v>170</v>
      </c>
      <c r="L29" s="159">
        <f t="shared" si="3"/>
        <v>54.140127388535028</v>
      </c>
      <c r="M29" s="161">
        <v>215</v>
      </c>
      <c r="N29" s="163">
        <f t="shared" si="4"/>
        <v>68.471337579617838</v>
      </c>
    </row>
    <row r="30" spans="1:15" s="143" customFormat="1" ht="27" customHeight="1" x14ac:dyDescent="0.25">
      <c r="A30" s="143">
        <v>26</v>
      </c>
      <c r="B30" s="136" t="s">
        <v>44</v>
      </c>
      <c r="C30" s="136" t="s">
        <v>45</v>
      </c>
      <c r="D30" s="140">
        <v>0</v>
      </c>
      <c r="E30" s="141"/>
      <c r="F30" s="149">
        <v>1</v>
      </c>
      <c r="G30" s="152">
        <f t="shared" si="0"/>
        <v>1</v>
      </c>
      <c r="H30" s="155">
        <v>120</v>
      </c>
      <c r="I30" s="156">
        <f t="shared" si="1"/>
        <v>38.216560509554135</v>
      </c>
      <c r="J30" s="142">
        <f t="shared" si="2"/>
        <v>80</v>
      </c>
      <c r="K30" s="157">
        <v>150</v>
      </c>
      <c r="L30" s="159">
        <f t="shared" si="3"/>
        <v>47.770700636942671</v>
      </c>
      <c r="M30" s="161">
        <v>175</v>
      </c>
      <c r="N30" s="163">
        <f t="shared" si="4"/>
        <v>55.732484076433117</v>
      </c>
    </row>
    <row r="31" spans="1:15" s="143" customFormat="1" ht="27" customHeight="1" x14ac:dyDescent="0.25">
      <c r="A31" s="143">
        <v>27</v>
      </c>
      <c r="B31" s="136" t="s">
        <v>50</v>
      </c>
      <c r="C31" s="136" t="s">
        <v>347</v>
      </c>
      <c r="D31" s="140">
        <v>0</v>
      </c>
      <c r="E31" s="141"/>
      <c r="F31" s="149">
        <v>1</v>
      </c>
      <c r="G31" s="152">
        <f t="shared" si="0"/>
        <v>1</v>
      </c>
      <c r="H31" s="155">
        <v>200</v>
      </c>
      <c r="I31" s="156">
        <f t="shared" si="1"/>
        <v>63.694267515923563</v>
      </c>
      <c r="J31" s="142">
        <f t="shared" si="2"/>
        <v>80</v>
      </c>
      <c r="K31" s="157">
        <v>250</v>
      </c>
      <c r="L31" s="159">
        <f t="shared" si="3"/>
        <v>79.617834394904449</v>
      </c>
      <c r="M31" s="161">
        <v>300</v>
      </c>
      <c r="N31" s="163">
        <f t="shared" si="4"/>
        <v>95.541401273885342</v>
      </c>
    </row>
    <row r="32" spans="1:15" s="143" customFormat="1" ht="27" customHeight="1" x14ac:dyDescent="0.25">
      <c r="A32" s="143">
        <v>28</v>
      </c>
      <c r="B32" s="136" t="s">
        <v>51</v>
      </c>
      <c r="C32" s="136" t="s">
        <v>52</v>
      </c>
      <c r="D32" s="140">
        <v>2</v>
      </c>
      <c r="E32" s="141">
        <v>2</v>
      </c>
      <c r="F32" s="149"/>
      <c r="G32" s="152">
        <f t="shared" si="0"/>
        <v>4</v>
      </c>
      <c r="H32" s="155">
        <v>250</v>
      </c>
      <c r="I32" s="156">
        <f t="shared" si="1"/>
        <v>79.617834394904449</v>
      </c>
      <c r="J32" s="142">
        <f t="shared" si="2"/>
        <v>83.333333333333343</v>
      </c>
      <c r="K32" s="157">
        <v>300</v>
      </c>
      <c r="L32" s="159">
        <f t="shared" si="3"/>
        <v>95.541401273885342</v>
      </c>
      <c r="M32" s="161">
        <v>350</v>
      </c>
      <c r="N32" s="163">
        <f t="shared" si="4"/>
        <v>111.46496815286623</v>
      </c>
    </row>
    <row r="33" spans="1:14" s="143" customFormat="1" ht="27" customHeight="1" x14ac:dyDescent="0.25">
      <c r="A33" s="143">
        <v>29</v>
      </c>
      <c r="B33" s="136" t="s">
        <v>53</v>
      </c>
      <c r="C33" s="136" t="s">
        <v>54</v>
      </c>
      <c r="D33" s="140">
        <v>2</v>
      </c>
      <c r="E33" s="141"/>
      <c r="F33" s="149">
        <v>2</v>
      </c>
      <c r="G33" s="152">
        <f t="shared" si="0"/>
        <v>4</v>
      </c>
      <c r="H33" s="155">
        <v>250</v>
      </c>
      <c r="I33" s="156">
        <f t="shared" si="1"/>
        <v>79.617834394904449</v>
      </c>
      <c r="J33" s="142">
        <f t="shared" si="2"/>
        <v>83.333333333333343</v>
      </c>
      <c r="K33" s="157">
        <v>300</v>
      </c>
      <c r="L33" s="159">
        <f t="shared" si="3"/>
        <v>95.541401273885342</v>
      </c>
      <c r="M33" s="161">
        <v>350</v>
      </c>
      <c r="N33" s="163">
        <f t="shared" si="4"/>
        <v>111.46496815286623</v>
      </c>
    </row>
    <row r="34" spans="1:14" s="143" customFormat="1" ht="27" customHeight="1" x14ac:dyDescent="0.25">
      <c r="A34" s="143">
        <v>30</v>
      </c>
      <c r="B34" s="136" t="s">
        <v>57</v>
      </c>
      <c r="C34" s="136" t="s">
        <v>348</v>
      </c>
      <c r="D34" s="140">
        <v>0</v>
      </c>
      <c r="E34" s="141"/>
      <c r="F34" s="149">
        <v>1</v>
      </c>
      <c r="G34" s="152">
        <f t="shared" si="0"/>
        <v>1</v>
      </c>
      <c r="H34" s="155">
        <v>200</v>
      </c>
      <c r="I34" s="156">
        <f t="shared" si="1"/>
        <v>63.694267515923563</v>
      </c>
      <c r="J34" s="142">
        <f t="shared" si="2"/>
        <v>80</v>
      </c>
      <c r="K34" s="157">
        <v>250</v>
      </c>
      <c r="L34" s="159">
        <f t="shared" si="3"/>
        <v>79.617834394904449</v>
      </c>
      <c r="M34" s="161">
        <v>300</v>
      </c>
      <c r="N34" s="163">
        <f t="shared" si="4"/>
        <v>95.541401273885342</v>
      </c>
    </row>
    <row r="35" spans="1:14" s="143" customFormat="1" ht="27" customHeight="1" x14ac:dyDescent="0.25">
      <c r="A35" s="143">
        <v>31</v>
      </c>
      <c r="B35" s="136" t="s">
        <v>55</v>
      </c>
      <c r="C35" s="136" t="s">
        <v>56</v>
      </c>
      <c r="D35" s="140">
        <v>2</v>
      </c>
      <c r="E35" s="141"/>
      <c r="F35" s="149">
        <v>2</v>
      </c>
      <c r="G35" s="152">
        <f t="shared" si="0"/>
        <v>4</v>
      </c>
      <c r="H35" s="155">
        <v>100</v>
      </c>
      <c r="I35" s="156">
        <f t="shared" si="1"/>
        <v>31.847133757961782</v>
      </c>
      <c r="J35" s="142">
        <f t="shared" si="2"/>
        <v>83.333333333333343</v>
      </c>
      <c r="K35" s="157">
        <v>120</v>
      </c>
      <c r="L35" s="159">
        <f t="shared" si="3"/>
        <v>38.216560509554135</v>
      </c>
      <c r="M35" s="161">
        <v>145</v>
      </c>
      <c r="N35" s="163">
        <f t="shared" si="4"/>
        <v>46.178343949044582</v>
      </c>
    </row>
    <row r="36" spans="1:14" s="143" customFormat="1" ht="27" customHeight="1" x14ac:dyDescent="0.25">
      <c r="A36" s="143">
        <v>32</v>
      </c>
      <c r="B36" s="136" t="s">
        <v>58</v>
      </c>
      <c r="C36" s="136" t="s">
        <v>59</v>
      </c>
      <c r="D36" s="140">
        <v>0</v>
      </c>
      <c r="E36" s="141"/>
      <c r="F36" s="149">
        <v>1</v>
      </c>
      <c r="G36" s="152">
        <f t="shared" si="0"/>
        <v>1</v>
      </c>
      <c r="H36" s="155">
        <v>320</v>
      </c>
      <c r="I36" s="156">
        <f t="shared" si="1"/>
        <v>101.9108280254777</v>
      </c>
      <c r="J36" s="142">
        <f t="shared" si="2"/>
        <v>80</v>
      </c>
      <c r="K36" s="157">
        <v>400</v>
      </c>
      <c r="L36" s="159">
        <f t="shared" si="3"/>
        <v>127.38853503184713</v>
      </c>
      <c r="M36" s="161">
        <v>500</v>
      </c>
      <c r="N36" s="163">
        <f t="shared" si="4"/>
        <v>159.2356687898089</v>
      </c>
    </row>
    <row r="37" spans="1:14" s="143" customFormat="1" ht="27" customHeight="1" x14ac:dyDescent="0.25">
      <c r="A37" s="143">
        <v>33</v>
      </c>
      <c r="B37" s="136" t="s">
        <v>60</v>
      </c>
      <c r="C37" s="136" t="s">
        <v>349</v>
      </c>
      <c r="D37" s="140">
        <v>0</v>
      </c>
      <c r="E37" s="141"/>
      <c r="F37" s="149">
        <v>1</v>
      </c>
      <c r="G37" s="152">
        <f t="shared" ref="G37:G68" si="5">D37+E37+F37</f>
        <v>1</v>
      </c>
      <c r="H37" s="155">
        <v>240</v>
      </c>
      <c r="I37" s="156">
        <f t="shared" ref="I37:I68" si="6">H37/3.14</f>
        <v>76.43312101910827</v>
      </c>
      <c r="J37" s="142">
        <f t="shared" ref="J37:J68" si="7">H37/K37*100</f>
        <v>80</v>
      </c>
      <c r="K37" s="157">
        <v>300</v>
      </c>
      <c r="L37" s="159">
        <f t="shared" ref="L37:L68" si="8">K37/3.14</f>
        <v>95.541401273885342</v>
      </c>
      <c r="M37" s="161">
        <v>400</v>
      </c>
      <c r="N37" s="163">
        <f t="shared" ref="N37:N68" si="9">M37/3.14</f>
        <v>127.38853503184713</v>
      </c>
    </row>
    <row r="38" spans="1:14" s="143" customFormat="1" ht="27" customHeight="1" x14ac:dyDescent="0.25">
      <c r="A38" s="143">
        <v>34</v>
      </c>
      <c r="B38" s="136" t="s">
        <v>61</v>
      </c>
      <c r="C38" s="136" t="s">
        <v>62</v>
      </c>
      <c r="D38" s="140">
        <v>2</v>
      </c>
      <c r="E38" s="141">
        <v>2</v>
      </c>
      <c r="F38" s="149"/>
      <c r="G38" s="152">
        <f t="shared" si="5"/>
        <v>4</v>
      </c>
      <c r="H38" s="155">
        <v>280</v>
      </c>
      <c r="I38" s="156">
        <f t="shared" si="6"/>
        <v>89.171974522292984</v>
      </c>
      <c r="J38" s="142">
        <f t="shared" si="7"/>
        <v>80</v>
      </c>
      <c r="K38" s="157">
        <v>350</v>
      </c>
      <c r="L38" s="159">
        <f t="shared" si="8"/>
        <v>111.46496815286623</v>
      </c>
      <c r="M38" s="161">
        <v>425</v>
      </c>
      <c r="N38" s="163">
        <f t="shared" si="9"/>
        <v>135.35031847133757</v>
      </c>
    </row>
    <row r="39" spans="1:14" s="143" customFormat="1" ht="27" customHeight="1" x14ac:dyDescent="0.25">
      <c r="A39" s="143">
        <v>35</v>
      </c>
      <c r="B39" s="136" t="s">
        <v>63</v>
      </c>
      <c r="C39" s="136" t="s">
        <v>350</v>
      </c>
      <c r="D39" s="140">
        <v>0</v>
      </c>
      <c r="E39" s="141"/>
      <c r="F39" s="149">
        <v>1</v>
      </c>
      <c r="G39" s="152">
        <f t="shared" si="5"/>
        <v>1</v>
      </c>
      <c r="H39" s="155">
        <v>320</v>
      </c>
      <c r="I39" s="156">
        <f t="shared" si="6"/>
        <v>101.9108280254777</v>
      </c>
      <c r="J39" s="142">
        <f t="shared" si="7"/>
        <v>80</v>
      </c>
      <c r="K39" s="157">
        <v>400</v>
      </c>
      <c r="L39" s="159">
        <f t="shared" si="8"/>
        <v>127.38853503184713</v>
      </c>
      <c r="M39" s="161">
        <v>450</v>
      </c>
      <c r="N39" s="163">
        <f t="shared" si="9"/>
        <v>143.31210191082803</v>
      </c>
    </row>
    <row r="40" spans="1:14" s="143" customFormat="1" ht="27" customHeight="1" x14ac:dyDescent="0.25">
      <c r="A40" s="143">
        <v>36</v>
      </c>
      <c r="B40" s="136" t="s">
        <v>64</v>
      </c>
      <c r="C40" s="136" t="s">
        <v>351</v>
      </c>
      <c r="D40" s="140">
        <v>0</v>
      </c>
      <c r="E40" s="141"/>
      <c r="F40" s="149">
        <v>1</v>
      </c>
      <c r="G40" s="152">
        <f t="shared" si="5"/>
        <v>1</v>
      </c>
      <c r="H40" s="155">
        <v>320</v>
      </c>
      <c r="I40" s="156">
        <f t="shared" si="6"/>
        <v>101.9108280254777</v>
      </c>
      <c r="J40" s="142">
        <f t="shared" si="7"/>
        <v>80</v>
      </c>
      <c r="K40" s="157">
        <v>400</v>
      </c>
      <c r="L40" s="159">
        <f t="shared" si="8"/>
        <v>127.38853503184713</v>
      </c>
      <c r="M40" s="161">
        <v>450</v>
      </c>
      <c r="N40" s="163">
        <f t="shared" si="9"/>
        <v>143.31210191082803</v>
      </c>
    </row>
    <row r="41" spans="1:14" s="143" customFormat="1" ht="27" customHeight="1" x14ac:dyDescent="0.25">
      <c r="A41" s="143">
        <v>37</v>
      </c>
      <c r="B41" s="136" t="s">
        <v>65</v>
      </c>
      <c r="C41" s="136" t="s">
        <v>352</v>
      </c>
      <c r="D41" s="140">
        <v>0</v>
      </c>
      <c r="E41" s="141"/>
      <c r="F41" s="149">
        <v>1</v>
      </c>
      <c r="G41" s="152">
        <f t="shared" si="5"/>
        <v>1</v>
      </c>
      <c r="H41" s="155">
        <v>320</v>
      </c>
      <c r="I41" s="156">
        <f t="shared" si="6"/>
        <v>101.9108280254777</v>
      </c>
      <c r="J41" s="142">
        <f t="shared" si="7"/>
        <v>80</v>
      </c>
      <c r="K41" s="157">
        <v>400</v>
      </c>
      <c r="L41" s="159">
        <f t="shared" si="8"/>
        <v>127.38853503184713</v>
      </c>
      <c r="M41" s="161">
        <v>450</v>
      </c>
      <c r="N41" s="163">
        <f t="shared" si="9"/>
        <v>143.31210191082803</v>
      </c>
    </row>
    <row r="42" spans="1:14" s="143" customFormat="1" ht="27" customHeight="1" x14ac:dyDescent="0.25">
      <c r="A42" s="143">
        <v>38</v>
      </c>
      <c r="B42" s="136" t="s">
        <v>66</v>
      </c>
      <c r="C42" s="136" t="s">
        <v>67</v>
      </c>
      <c r="D42" s="140">
        <v>0</v>
      </c>
      <c r="E42" s="141"/>
      <c r="F42" s="149">
        <v>1</v>
      </c>
      <c r="G42" s="152">
        <f t="shared" si="5"/>
        <v>1</v>
      </c>
      <c r="H42" s="155">
        <v>320</v>
      </c>
      <c r="I42" s="156">
        <f t="shared" si="6"/>
        <v>101.9108280254777</v>
      </c>
      <c r="J42" s="142">
        <f t="shared" si="7"/>
        <v>80</v>
      </c>
      <c r="K42" s="157">
        <v>400</v>
      </c>
      <c r="L42" s="159">
        <f t="shared" si="8"/>
        <v>127.38853503184713</v>
      </c>
      <c r="M42" s="161">
        <v>450</v>
      </c>
      <c r="N42" s="163">
        <f t="shared" si="9"/>
        <v>143.31210191082803</v>
      </c>
    </row>
    <row r="43" spans="1:14" s="143" customFormat="1" ht="27" customHeight="1" x14ac:dyDescent="0.25">
      <c r="A43" s="143">
        <v>39</v>
      </c>
      <c r="B43" s="136" t="s">
        <v>68</v>
      </c>
      <c r="C43" s="136" t="s">
        <v>69</v>
      </c>
      <c r="D43" s="140">
        <v>2</v>
      </c>
      <c r="E43" s="141"/>
      <c r="F43" s="149">
        <v>3</v>
      </c>
      <c r="G43" s="152">
        <f t="shared" si="5"/>
        <v>5</v>
      </c>
      <c r="H43" s="155">
        <v>400</v>
      </c>
      <c r="I43" s="156">
        <f t="shared" si="6"/>
        <v>127.38853503184713</v>
      </c>
      <c r="J43" s="142">
        <f t="shared" si="7"/>
        <v>80</v>
      </c>
      <c r="K43" s="157">
        <v>500</v>
      </c>
      <c r="L43" s="159">
        <f t="shared" si="8"/>
        <v>159.2356687898089</v>
      </c>
      <c r="M43" s="161">
        <v>800</v>
      </c>
      <c r="N43" s="163">
        <f t="shared" si="9"/>
        <v>254.77707006369425</v>
      </c>
    </row>
    <row r="44" spans="1:14" s="143" customFormat="1" ht="27" customHeight="1" x14ac:dyDescent="0.25">
      <c r="A44" s="143">
        <v>40</v>
      </c>
      <c r="B44" s="136" t="s">
        <v>70</v>
      </c>
      <c r="C44" s="136" t="s">
        <v>71</v>
      </c>
      <c r="D44" s="140">
        <v>0</v>
      </c>
      <c r="E44" s="141"/>
      <c r="F44" s="149">
        <v>1</v>
      </c>
      <c r="G44" s="152">
        <f t="shared" si="5"/>
        <v>1</v>
      </c>
      <c r="H44" s="155">
        <v>240</v>
      </c>
      <c r="I44" s="156">
        <f t="shared" si="6"/>
        <v>76.43312101910827</v>
      </c>
      <c r="J44" s="142">
        <f t="shared" si="7"/>
        <v>80</v>
      </c>
      <c r="K44" s="157">
        <v>300</v>
      </c>
      <c r="L44" s="159">
        <f t="shared" si="8"/>
        <v>95.541401273885342</v>
      </c>
      <c r="M44" s="161">
        <v>400</v>
      </c>
      <c r="N44" s="163">
        <f t="shared" si="9"/>
        <v>127.38853503184713</v>
      </c>
    </row>
    <row r="45" spans="1:14" s="143" customFormat="1" ht="27" customHeight="1" x14ac:dyDescent="0.25">
      <c r="A45" s="143">
        <v>41</v>
      </c>
      <c r="B45" s="136" t="s">
        <v>72</v>
      </c>
      <c r="C45" s="136" t="s">
        <v>388</v>
      </c>
      <c r="D45" s="140">
        <v>0</v>
      </c>
      <c r="E45" s="141">
        <v>0</v>
      </c>
      <c r="F45" s="149"/>
      <c r="G45" s="152">
        <f t="shared" si="5"/>
        <v>0</v>
      </c>
      <c r="H45" s="155">
        <v>240</v>
      </c>
      <c r="I45" s="156">
        <f t="shared" si="6"/>
        <v>76.43312101910827</v>
      </c>
      <c r="J45" s="142">
        <f t="shared" si="7"/>
        <v>80</v>
      </c>
      <c r="K45" s="157">
        <v>300</v>
      </c>
      <c r="L45" s="159">
        <f t="shared" si="8"/>
        <v>95.541401273885342</v>
      </c>
      <c r="M45" s="161">
        <v>400</v>
      </c>
      <c r="N45" s="163">
        <f t="shared" si="9"/>
        <v>127.38853503184713</v>
      </c>
    </row>
    <row r="46" spans="1:14" s="143" customFormat="1" ht="27" customHeight="1" x14ac:dyDescent="0.25">
      <c r="A46" s="143">
        <v>42</v>
      </c>
      <c r="B46" s="136" t="s">
        <v>73</v>
      </c>
      <c r="C46" s="136" t="s">
        <v>74</v>
      </c>
      <c r="D46" s="140">
        <v>0</v>
      </c>
      <c r="E46" s="141">
        <v>0</v>
      </c>
      <c r="F46" s="149"/>
      <c r="G46" s="152">
        <f t="shared" si="5"/>
        <v>0</v>
      </c>
      <c r="H46" s="155">
        <v>400</v>
      </c>
      <c r="I46" s="156">
        <f t="shared" si="6"/>
        <v>127.38853503184713</v>
      </c>
      <c r="J46" s="142">
        <f t="shared" si="7"/>
        <v>80</v>
      </c>
      <c r="K46" s="157">
        <v>500</v>
      </c>
      <c r="L46" s="159">
        <f t="shared" si="8"/>
        <v>159.2356687898089</v>
      </c>
      <c r="M46" s="161">
        <v>600</v>
      </c>
      <c r="N46" s="163">
        <f t="shared" si="9"/>
        <v>191.08280254777068</v>
      </c>
    </row>
    <row r="47" spans="1:14" s="143" customFormat="1" ht="27" customHeight="1" x14ac:dyDescent="0.25">
      <c r="A47" s="143">
        <v>43</v>
      </c>
      <c r="B47" s="136" t="s">
        <v>75</v>
      </c>
      <c r="C47" s="136" t="s">
        <v>353</v>
      </c>
      <c r="D47" s="140">
        <v>0</v>
      </c>
      <c r="E47" s="141"/>
      <c r="F47" s="149">
        <v>0</v>
      </c>
      <c r="G47" s="152">
        <f t="shared" si="5"/>
        <v>0</v>
      </c>
      <c r="H47" s="155">
        <v>400</v>
      </c>
      <c r="I47" s="156">
        <f t="shared" si="6"/>
        <v>127.38853503184713</v>
      </c>
      <c r="J47" s="142">
        <f t="shared" si="7"/>
        <v>80</v>
      </c>
      <c r="K47" s="157">
        <v>500</v>
      </c>
      <c r="L47" s="159">
        <f t="shared" si="8"/>
        <v>159.2356687898089</v>
      </c>
      <c r="M47" s="161">
        <v>600</v>
      </c>
      <c r="N47" s="163">
        <f t="shared" si="9"/>
        <v>191.08280254777068</v>
      </c>
    </row>
    <row r="48" spans="1:14" s="143" customFormat="1" ht="27" customHeight="1" x14ac:dyDescent="0.25">
      <c r="A48" s="143">
        <v>44</v>
      </c>
      <c r="B48" s="136" t="s">
        <v>76</v>
      </c>
      <c r="C48" s="136" t="s">
        <v>354</v>
      </c>
      <c r="D48" s="140">
        <v>0</v>
      </c>
      <c r="E48" s="141"/>
      <c r="F48" s="149">
        <v>0</v>
      </c>
      <c r="G48" s="152">
        <f t="shared" si="5"/>
        <v>0</v>
      </c>
      <c r="H48" s="155">
        <v>400</v>
      </c>
      <c r="I48" s="156">
        <f t="shared" si="6"/>
        <v>127.38853503184713</v>
      </c>
      <c r="J48" s="142">
        <f t="shared" si="7"/>
        <v>80</v>
      </c>
      <c r="K48" s="157">
        <v>500</v>
      </c>
      <c r="L48" s="159">
        <f t="shared" si="8"/>
        <v>159.2356687898089</v>
      </c>
      <c r="M48" s="161">
        <v>600</v>
      </c>
      <c r="N48" s="163">
        <f t="shared" si="9"/>
        <v>191.08280254777068</v>
      </c>
    </row>
    <row r="49" spans="1:14" s="143" customFormat="1" ht="27" customHeight="1" x14ac:dyDescent="0.25">
      <c r="A49" s="143">
        <v>45</v>
      </c>
      <c r="B49" s="136" t="s">
        <v>77</v>
      </c>
      <c r="C49" s="136" t="s">
        <v>355</v>
      </c>
      <c r="D49" s="140">
        <v>0</v>
      </c>
      <c r="E49" s="141"/>
      <c r="F49" s="149">
        <v>0</v>
      </c>
      <c r="G49" s="152">
        <f t="shared" si="5"/>
        <v>0</v>
      </c>
      <c r="H49" s="155">
        <v>400</v>
      </c>
      <c r="I49" s="156">
        <f t="shared" si="6"/>
        <v>127.38853503184713</v>
      </c>
      <c r="J49" s="142">
        <f t="shared" si="7"/>
        <v>80</v>
      </c>
      <c r="K49" s="157">
        <v>500</v>
      </c>
      <c r="L49" s="159">
        <f t="shared" si="8"/>
        <v>159.2356687898089</v>
      </c>
      <c r="M49" s="161">
        <v>600</v>
      </c>
      <c r="N49" s="163">
        <f t="shared" si="9"/>
        <v>191.08280254777068</v>
      </c>
    </row>
    <row r="50" spans="1:14" s="143" customFormat="1" ht="27" customHeight="1" x14ac:dyDescent="0.25">
      <c r="A50" s="143">
        <v>46</v>
      </c>
      <c r="B50" s="136" t="s">
        <v>78</v>
      </c>
      <c r="C50" s="136" t="s">
        <v>356</v>
      </c>
      <c r="D50" s="140">
        <v>0</v>
      </c>
      <c r="E50" s="141"/>
      <c r="F50" s="149">
        <v>0</v>
      </c>
      <c r="G50" s="152">
        <f t="shared" si="5"/>
        <v>0</v>
      </c>
      <c r="H50" s="155">
        <v>240</v>
      </c>
      <c r="I50" s="156">
        <f t="shared" si="6"/>
        <v>76.43312101910827</v>
      </c>
      <c r="J50" s="142">
        <f t="shared" si="7"/>
        <v>80</v>
      </c>
      <c r="K50" s="157">
        <v>300</v>
      </c>
      <c r="L50" s="159">
        <f t="shared" si="8"/>
        <v>95.541401273885342</v>
      </c>
      <c r="M50" s="161">
        <v>350</v>
      </c>
      <c r="N50" s="163">
        <f t="shared" si="9"/>
        <v>111.46496815286623</v>
      </c>
    </row>
    <row r="51" spans="1:14" s="143" customFormat="1" ht="27" customHeight="1" x14ac:dyDescent="0.25">
      <c r="A51" s="143">
        <v>47</v>
      </c>
      <c r="B51" s="136" t="s">
        <v>79</v>
      </c>
      <c r="C51" s="136" t="s">
        <v>357</v>
      </c>
      <c r="D51" s="140">
        <v>0</v>
      </c>
      <c r="E51" s="141"/>
      <c r="F51" s="149">
        <v>0</v>
      </c>
      <c r="G51" s="152">
        <f t="shared" si="5"/>
        <v>0</v>
      </c>
      <c r="H51" s="155">
        <v>240</v>
      </c>
      <c r="I51" s="156">
        <f t="shared" si="6"/>
        <v>76.43312101910827</v>
      </c>
      <c r="J51" s="142">
        <f t="shared" si="7"/>
        <v>80</v>
      </c>
      <c r="K51" s="157">
        <v>300</v>
      </c>
      <c r="L51" s="159">
        <f t="shared" si="8"/>
        <v>95.541401273885342</v>
      </c>
      <c r="M51" s="161">
        <v>350</v>
      </c>
      <c r="N51" s="163">
        <f t="shared" si="9"/>
        <v>111.46496815286623</v>
      </c>
    </row>
    <row r="52" spans="1:14" s="143" customFormat="1" ht="27" customHeight="1" x14ac:dyDescent="0.25">
      <c r="A52" s="143">
        <v>48</v>
      </c>
      <c r="B52" s="136" t="s">
        <v>80</v>
      </c>
      <c r="C52" s="136" t="s">
        <v>81</v>
      </c>
      <c r="D52" s="140">
        <v>0</v>
      </c>
      <c r="E52" s="141"/>
      <c r="F52" s="149">
        <v>0</v>
      </c>
      <c r="G52" s="152">
        <f t="shared" si="5"/>
        <v>0</v>
      </c>
      <c r="H52" s="155">
        <v>240</v>
      </c>
      <c r="I52" s="156">
        <f t="shared" si="6"/>
        <v>76.43312101910827</v>
      </c>
      <c r="J52" s="142">
        <f t="shared" si="7"/>
        <v>80</v>
      </c>
      <c r="K52" s="157">
        <v>300</v>
      </c>
      <c r="L52" s="159">
        <f t="shared" si="8"/>
        <v>95.541401273885342</v>
      </c>
      <c r="M52" s="161">
        <v>350</v>
      </c>
      <c r="N52" s="163">
        <f t="shared" si="9"/>
        <v>111.46496815286623</v>
      </c>
    </row>
    <row r="53" spans="1:14" s="143" customFormat="1" ht="27" customHeight="1" x14ac:dyDescent="0.25">
      <c r="A53" s="143">
        <v>49</v>
      </c>
      <c r="B53" s="136" t="s">
        <v>82</v>
      </c>
      <c r="C53" s="136" t="s">
        <v>83</v>
      </c>
      <c r="D53" s="140">
        <v>0</v>
      </c>
      <c r="E53" s="141"/>
      <c r="F53" s="149">
        <v>0</v>
      </c>
      <c r="G53" s="152">
        <f t="shared" si="5"/>
        <v>0</v>
      </c>
      <c r="H53" s="155">
        <v>300</v>
      </c>
      <c r="I53" s="156">
        <f t="shared" si="6"/>
        <v>95.541401273885342</v>
      </c>
      <c r="J53" s="142">
        <f t="shared" si="7"/>
        <v>85.714285714285708</v>
      </c>
      <c r="K53" s="157">
        <v>350</v>
      </c>
      <c r="L53" s="159">
        <f t="shared" si="8"/>
        <v>111.46496815286623</v>
      </c>
      <c r="M53" s="161">
        <v>400</v>
      </c>
      <c r="N53" s="163">
        <f t="shared" si="9"/>
        <v>127.38853503184713</v>
      </c>
    </row>
    <row r="54" spans="1:14" s="143" customFormat="1" ht="27" customHeight="1" x14ac:dyDescent="0.25">
      <c r="A54" s="143">
        <v>50</v>
      </c>
      <c r="B54" s="136" t="s">
        <v>84</v>
      </c>
      <c r="C54" s="136" t="s">
        <v>85</v>
      </c>
      <c r="D54" s="140">
        <v>0</v>
      </c>
      <c r="E54" s="141"/>
      <c r="F54" s="149">
        <v>0</v>
      </c>
      <c r="G54" s="152">
        <f t="shared" si="5"/>
        <v>0</v>
      </c>
      <c r="H54" s="155">
        <v>500</v>
      </c>
      <c r="I54" s="156">
        <f t="shared" si="6"/>
        <v>159.2356687898089</v>
      </c>
      <c r="J54" s="142">
        <f t="shared" si="7"/>
        <v>83.333333333333343</v>
      </c>
      <c r="K54" s="157">
        <v>600</v>
      </c>
      <c r="L54" s="159">
        <f t="shared" si="8"/>
        <v>191.08280254777068</v>
      </c>
      <c r="M54" s="161">
        <v>700</v>
      </c>
      <c r="N54" s="163">
        <f t="shared" si="9"/>
        <v>222.92993630573247</v>
      </c>
    </row>
    <row r="55" spans="1:14" s="143" customFormat="1" ht="27" customHeight="1" x14ac:dyDescent="0.25">
      <c r="A55" s="143">
        <v>51</v>
      </c>
      <c r="B55" s="136" t="s">
        <v>86</v>
      </c>
      <c r="C55" s="136" t="s">
        <v>358</v>
      </c>
      <c r="D55" s="140">
        <v>0</v>
      </c>
      <c r="E55" s="141"/>
      <c r="F55" s="149">
        <v>0</v>
      </c>
      <c r="G55" s="152">
        <f t="shared" si="5"/>
        <v>0</v>
      </c>
      <c r="H55" s="155">
        <v>320</v>
      </c>
      <c r="I55" s="156">
        <f t="shared" si="6"/>
        <v>101.9108280254777</v>
      </c>
      <c r="J55" s="142">
        <f t="shared" si="7"/>
        <v>80</v>
      </c>
      <c r="K55" s="157">
        <v>400</v>
      </c>
      <c r="L55" s="159">
        <f t="shared" si="8"/>
        <v>127.38853503184713</v>
      </c>
      <c r="M55" s="161">
        <v>450</v>
      </c>
      <c r="N55" s="163">
        <f t="shared" si="9"/>
        <v>143.31210191082803</v>
      </c>
    </row>
    <row r="56" spans="1:14" s="143" customFormat="1" ht="27" customHeight="1" x14ac:dyDescent="0.25">
      <c r="A56" s="143">
        <v>52</v>
      </c>
      <c r="B56" s="136" t="s">
        <v>87</v>
      </c>
      <c r="C56" s="136" t="s">
        <v>359</v>
      </c>
      <c r="D56" s="140">
        <v>0</v>
      </c>
      <c r="E56" s="141"/>
      <c r="F56" s="149">
        <v>0</v>
      </c>
      <c r="G56" s="152">
        <f t="shared" si="5"/>
        <v>0</v>
      </c>
      <c r="H56" s="155">
        <v>240</v>
      </c>
      <c r="I56" s="156">
        <f t="shared" si="6"/>
        <v>76.43312101910827</v>
      </c>
      <c r="J56" s="142">
        <f t="shared" si="7"/>
        <v>80</v>
      </c>
      <c r="K56" s="157">
        <v>300</v>
      </c>
      <c r="L56" s="159">
        <f t="shared" si="8"/>
        <v>95.541401273885342</v>
      </c>
      <c r="M56" s="161">
        <v>350</v>
      </c>
      <c r="N56" s="163">
        <f t="shared" si="9"/>
        <v>111.46496815286623</v>
      </c>
    </row>
    <row r="57" spans="1:14" s="143" customFormat="1" ht="27" customHeight="1" x14ac:dyDescent="0.25">
      <c r="A57" s="143">
        <v>53</v>
      </c>
      <c r="B57" s="136" t="s">
        <v>88</v>
      </c>
      <c r="C57" s="136" t="s">
        <v>360</v>
      </c>
      <c r="D57" s="140">
        <v>0</v>
      </c>
      <c r="E57" s="141"/>
      <c r="F57" s="149">
        <v>0</v>
      </c>
      <c r="G57" s="152">
        <f t="shared" si="5"/>
        <v>0</v>
      </c>
      <c r="H57" s="155">
        <v>240</v>
      </c>
      <c r="I57" s="156">
        <f t="shared" si="6"/>
        <v>76.43312101910827</v>
      </c>
      <c r="J57" s="142">
        <f t="shared" si="7"/>
        <v>80</v>
      </c>
      <c r="K57" s="157">
        <v>300</v>
      </c>
      <c r="L57" s="159">
        <f t="shared" si="8"/>
        <v>95.541401273885342</v>
      </c>
      <c r="M57" s="161">
        <v>350</v>
      </c>
      <c r="N57" s="163">
        <f t="shared" si="9"/>
        <v>111.46496815286623</v>
      </c>
    </row>
    <row r="58" spans="1:14" s="143" customFormat="1" ht="27" customHeight="1" x14ac:dyDescent="0.25">
      <c r="A58" s="143">
        <v>54</v>
      </c>
      <c r="B58" s="136" t="s">
        <v>479</v>
      </c>
      <c r="C58" s="136" t="s">
        <v>478</v>
      </c>
      <c r="D58" s="140">
        <v>0</v>
      </c>
      <c r="E58" s="141"/>
      <c r="F58" s="149">
        <v>0</v>
      </c>
      <c r="G58" s="152">
        <f t="shared" si="5"/>
        <v>0</v>
      </c>
      <c r="H58" s="155">
        <v>400</v>
      </c>
      <c r="I58" s="156">
        <f t="shared" si="6"/>
        <v>127.38853503184713</v>
      </c>
      <c r="J58" s="142">
        <f t="shared" si="7"/>
        <v>80</v>
      </c>
      <c r="K58" s="157">
        <v>500</v>
      </c>
      <c r="L58" s="159">
        <f t="shared" si="8"/>
        <v>159.2356687898089</v>
      </c>
      <c r="M58" s="161">
        <v>600</v>
      </c>
      <c r="N58" s="163">
        <f t="shared" si="9"/>
        <v>191.08280254777068</v>
      </c>
    </row>
    <row r="59" spans="1:14" s="143" customFormat="1" ht="27" customHeight="1" x14ac:dyDescent="0.25">
      <c r="A59" s="143">
        <v>55</v>
      </c>
      <c r="B59" s="136" t="s">
        <v>89</v>
      </c>
      <c r="C59" s="136" t="s">
        <v>361</v>
      </c>
      <c r="D59" s="140">
        <v>0</v>
      </c>
      <c r="E59" s="141">
        <v>0</v>
      </c>
      <c r="F59" s="149"/>
      <c r="G59" s="152">
        <f t="shared" si="5"/>
        <v>0</v>
      </c>
      <c r="H59" s="155">
        <v>200</v>
      </c>
      <c r="I59" s="156">
        <f t="shared" si="6"/>
        <v>63.694267515923563</v>
      </c>
      <c r="J59" s="142">
        <f t="shared" si="7"/>
        <v>80</v>
      </c>
      <c r="K59" s="157">
        <v>250</v>
      </c>
      <c r="L59" s="159">
        <f t="shared" si="8"/>
        <v>79.617834394904449</v>
      </c>
      <c r="M59" s="161">
        <v>300</v>
      </c>
      <c r="N59" s="163">
        <f t="shared" si="9"/>
        <v>95.541401273885342</v>
      </c>
    </row>
    <row r="60" spans="1:14" s="143" customFormat="1" ht="27" customHeight="1" x14ac:dyDescent="0.25">
      <c r="A60" s="143">
        <v>56</v>
      </c>
      <c r="B60" s="136" t="s">
        <v>90</v>
      </c>
      <c r="C60" s="136" t="s">
        <v>91</v>
      </c>
      <c r="D60" s="140">
        <v>0</v>
      </c>
      <c r="E60" s="141"/>
      <c r="F60" s="149">
        <v>0</v>
      </c>
      <c r="G60" s="152">
        <f t="shared" si="5"/>
        <v>0</v>
      </c>
      <c r="H60" s="155">
        <v>200</v>
      </c>
      <c r="I60" s="156">
        <f t="shared" si="6"/>
        <v>63.694267515923563</v>
      </c>
      <c r="J60" s="142">
        <f t="shared" si="7"/>
        <v>80</v>
      </c>
      <c r="K60" s="157">
        <v>250</v>
      </c>
      <c r="L60" s="159">
        <f t="shared" si="8"/>
        <v>79.617834394904449</v>
      </c>
      <c r="M60" s="161">
        <v>300</v>
      </c>
      <c r="N60" s="163">
        <f t="shared" si="9"/>
        <v>95.541401273885342</v>
      </c>
    </row>
    <row r="61" spans="1:14" s="143" customFormat="1" ht="27" customHeight="1" x14ac:dyDescent="0.25">
      <c r="A61" s="143">
        <v>57</v>
      </c>
      <c r="B61" s="136" t="s">
        <v>92</v>
      </c>
      <c r="C61" s="136" t="s">
        <v>362</v>
      </c>
      <c r="D61" s="140">
        <v>0</v>
      </c>
      <c r="E61" s="141"/>
      <c r="F61" s="149">
        <v>0</v>
      </c>
      <c r="G61" s="152">
        <f t="shared" si="5"/>
        <v>0</v>
      </c>
      <c r="H61" s="155">
        <v>200</v>
      </c>
      <c r="I61" s="156">
        <f t="shared" si="6"/>
        <v>63.694267515923563</v>
      </c>
      <c r="J61" s="142">
        <f t="shared" si="7"/>
        <v>80</v>
      </c>
      <c r="K61" s="157">
        <v>250</v>
      </c>
      <c r="L61" s="159">
        <f t="shared" si="8"/>
        <v>79.617834394904449</v>
      </c>
      <c r="M61" s="161">
        <v>385</v>
      </c>
      <c r="N61" s="163">
        <f t="shared" si="9"/>
        <v>122.61146496815286</v>
      </c>
    </row>
    <row r="62" spans="1:14" s="143" customFormat="1" ht="27" customHeight="1" x14ac:dyDescent="0.25">
      <c r="A62" s="143">
        <v>58</v>
      </c>
      <c r="B62" s="136" t="s">
        <v>93</v>
      </c>
      <c r="C62" s="136" t="s">
        <v>94</v>
      </c>
      <c r="D62" s="140">
        <v>0</v>
      </c>
      <c r="E62" s="141">
        <v>0</v>
      </c>
      <c r="F62" s="149"/>
      <c r="G62" s="152">
        <f t="shared" si="5"/>
        <v>0</v>
      </c>
      <c r="H62" s="155">
        <v>200</v>
      </c>
      <c r="I62" s="156">
        <f t="shared" si="6"/>
        <v>63.694267515923563</v>
      </c>
      <c r="J62" s="142">
        <f t="shared" si="7"/>
        <v>80</v>
      </c>
      <c r="K62" s="157">
        <v>250</v>
      </c>
      <c r="L62" s="159">
        <f t="shared" si="8"/>
        <v>79.617834394904449</v>
      </c>
      <c r="M62" s="161">
        <v>385</v>
      </c>
      <c r="N62" s="163">
        <f t="shared" si="9"/>
        <v>122.61146496815286</v>
      </c>
    </row>
    <row r="63" spans="1:14" s="143" customFormat="1" ht="27" customHeight="1" x14ac:dyDescent="0.25">
      <c r="A63" s="143">
        <v>59</v>
      </c>
      <c r="B63" s="136" t="s">
        <v>95</v>
      </c>
      <c r="C63" s="136" t="s">
        <v>96</v>
      </c>
      <c r="D63" s="140">
        <v>0</v>
      </c>
      <c r="E63" s="141">
        <v>0</v>
      </c>
      <c r="F63" s="149"/>
      <c r="G63" s="152">
        <f t="shared" si="5"/>
        <v>0</v>
      </c>
      <c r="H63" s="155">
        <v>240</v>
      </c>
      <c r="I63" s="156">
        <f t="shared" si="6"/>
        <v>76.43312101910827</v>
      </c>
      <c r="J63" s="142">
        <f t="shared" si="7"/>
        <v>80</v>
      </c>
      <c r="K63" s="157">
        <v>300</v>
      </c>
      <c r="L63" s="159">
        <f t="shared" si="8"/>
        <v>95.541401273885342</v>
      </c>
      <c r="M63" s="161">
        <v>350</v>
      </c>
      <c r="N63" s="163">
        <f t="shared" si="9"/>
        <v>111.46496815286623</v>
      </c>
    </row>
    <row r="64" spans="1:14" s="143" customFormat="1" ht="27" customHeight="1" x14ac:dyDescent="0.25">
      <c r="A64" s="143">
        <v>60</v>
      </c>
      <c r="B64" s="136" t="s">
        <v>97</v>
      </c>
      <c r="C64" s="136" t="s">
        <v>98</v>
      </c>
      <c r="D64" s="140">
        <v>0</v>
      </c>
      <c r="E64" s="141"/>
      <c r="F64" s="149">
        <v>0</v>
      </c>
      <c r="G64" s="152">
        <f t="shared" si="5"/>
        <v>0</v>
      </c>
      <c r="H64" s="155">
        <v>240</v>
      </c>
      <c r="I64" s="156">
        <f t="shared" si="6"/>
        <v>76.43312101910827</v>
      </c>
      <c r="J64" s="142">
        <f t="shared" si="7"/>
        <v>80</v>
      </c>
      <c r="K64" s="157">
        <v>300</v>
      </c>
      <c r="L64" s="159">
        <f t="shared" si="8"/>
        <v>95.541401273885342</v>
      </c>
      <c r="M64" s="161">
        <v>350</v>
      </c>
      <c r="N64" s="163">
        <f t="shared" si="9"/>
        <v>111.46496815286623</v>
      </c>
    </row>
    <row r="65" spans="1:15" s="143" customFormat="1" ht="27" customHeight="1" x14ac:dyDescent="0.25">
      <c r="A65" s="143">
        <v>61</v>
      </c>
      <c r="B65" s="136" t="s">
        <v>99</v>
      </c>
      <c r="C65" s="136" t="s">
        <v>100</v>
      </c>
      <c r="D65" s="140">
        <v>0</v>
      </c>
      <c r="E65" s="141"/>
      <c r="F65" s="149">
        <v>1</v>
      </c>
      <c r="G65" s="152">
        <f t="shared" si="5"/>
        <v>1</v>
      </c>
      <c r="H65" s="155">
        <v>160</v>
      </c>
      <c r="I65" s="156">
        <f t="shared" si="6"/>
        <v>50.955414012738849</v>
      </c>
      <c r="J65" s="142">
        <f t="shared" si="7"/>
        <v>80</v>
      </c>
      <c r="K65" s="157">
        <v>200</v>
      </c>
      <c r="L65" s="159">
        <f t="shared" si="8"/>
        <v>63.694267515923563</v>
      </c>
      <c r="M65" s="161">
        <v>250</v>
      </c>
      <c r="N65" s="163">
        <f t="shared" si="9"/>
        <v>79.617834394904449</v>
      </c>
    </row>
    <row r="66" spans="1:15" s="143" customFormat="1" ht="27" customHeight="1" x14ac:dyDescent="0.25">
      <c r="A66" s="143">
        <v>62</v>
      </c>
      <c r="B66" s="136" t="s">
        <v>101</v>
      </c>
      <c r="C66" s="136" t="s">
        <v>102</v>
      </c>
      <c r="D66" s="140">
        <v>2</v>
      </c>
      <c r="E66" s="141"/>
      <c r="F66" s="149">
        <v>2</v>
      </c>
      <c r="G66" s="152">
        <f t="shared" si="5"/>
        <v>4</v>
      </c>
      <c r="H66" s="155">
        <v>80</v>
      </c>
      <c r="I66" s="156">
        <f t="shared" si="6"/>
        <v>25.477707006369425</v>
      </c>
      <c r="J66" s="142">
        <f t="shared" si="7"/>
        <v>80</v>
      </c>
      <c r="K66" s="157">
        <v>100</v>
      </c>
      <c r="L66" s="159">
        <f t="shared" si="8"/>
        <v>31.847133757961782</v>
      </c>
      <c r="M66" s="161">
        <v>135</v>
      </c>
      <c r="N66" s="163">
        <f t="shared" si="9"/>
        <v>42.993630573248403</v>
      </c>
    </row>
    <row r="67" spans="1:15" s="143" customFormat="1" ht="27" customHeight="1" x14ac:dyDescent="0.25">
      <c r="A67" s="143">
        <v>63</v>
      </c>
      <c r="B67" s="136" t="s">
        <v>473</v>
      </c>
      <c r="C67" s="136" t="s">
        <v>474</v>
      </c>
      <c r="D67" s="140">
        <v>2</v>
      </c>
      <c r="E67" s="141"/>
      <c r="F67" s="149">
        <v>2</v>
      </c>
      <c r="G67" s="152">
        <f t="shared" si="5"/>
        <v>4</v>
      </c>
      <c r="H67" s="155">
        <v>120</v>
      </c>
      <c r="I67" s="156">
        <f t="shared" si="6"/>
        <v>38.216560509554135</v>
      </c>
      <c r="J67" s="142">
        <f t="shared" si="7"/>
        <v>80</v>
      </c>
      <c r="K67" s="157">
        <v>150</v>
      </c>
      <c r="L67" s="159">
        <f t="shared" si="8"/>
        <v>47.770700636942671</v>
      </c>
      <c r="M67" s="161">
        <v>185</v>
      </c>
      <c r="N67" s="163">
        <f t="shared" si="9"/>
        <v>58.917197452229296</v>
      </c>
    </row>
    <row r="68" spans="1:15" s="143" customFormat="1" ht="27" customHeight="1" x14ac:dyDescent="0.25">
      <c r="A68" s="143">
        <v>64</v>
      </c>
      <c r="B68" s="136" t="s">
        <v>103</v>
      </c>
      <c r="C68" s="136" t="s">
        <v>104</v>
      </c>
      <c r="D68" s="140">
        <v>2</v>
      </c>
      <c r="E68" s="141"/>
      <c r="F68" s="149">
        <v>2</v>
      </c>
      <c r="G68" s="152">
        <f t="shared" si="5"/>
        <v>4</v>
      </c>
      <c r="H68" s="155">
        <v>120</v>
      </c>
      <c r="I68" s="156">
        <f t="shared" si="6"/>
        <v>38.216560509554135</v>
      </c>
      <c r="J68" s="142">
        <f t="shared" si="7"/>
        <v>80</v>
      </c>
      <c r="K68" s="157">
        <v>150</v>
      </c>
      <c r="L68" s="159">
        <f t="shared" si="8"/>
        <v>47.770700636942671</v>
      </c>
      <c r="M68" s="161">
        <v>185</v>
      </c>
      <c r="N68" s="163">
        <f t="shared" si="9"/>
        <v>58.917197452229296</v>
      </c>
    </row>
    <row r="69" spans="1:15" s="143" customFormat="1" ht="27" customHeight="1" x14ac:dyDescent="0.25">
      <c r="A69" s="143">
        <v>65</v>
      </c>
      <c r="B69" s="136" t="s">
        <v>105</v>
      </c>
      <c r="C69" s="136" t="s">
        <v>106</v>
      </c>
      <c r="D69" s="140">
        <v>0</v>
      </c>
      <c r="E69" s="141"/>
      <c r="F69" s="149">
        <v>0</v>
      </c>
      <c r="G69" s="152">
        <f t="shared" ref="G69:G100" si="10">D69+E69+F69</f>
        <v>0</v>
      </c>
      <c r="H69" s="155">
        <v>240</v>
      </c>
      <c r="I69" s="156">
        <f t="shared" ref="I69:I100" si="11">H69/3.14</f>
        <v>76.43312101910827</v>
      </c>
      <c r="J69" s="142">
        <f t="shared" ref="J69:J100" si="12">H69/K69*100</f>
        <v>80</v>
      </c>
      <c r="K69" s="157">
        <v>300</v>
      </c>
      <c r="L69" s="159">
        <v>95.541401273885342</v>
      </c>
      <c r="M69" s="161">
        <v>350</v>
      </c>
      <c r="N69" s="163">
        <v>111.46496815286623</v>
      </c>
    </row>
    <row r="70" spans="1:15" s="143" customFormat="1" ht="27" customHeight="1" x14ac:dyDescent="0.25">
      <c r="A70" s="143">
        <v>66</v>
      </c>
      <c r="B70" s="136" t="s">
        <v>107</v>
      </c>
      <c r="C70" s="136" t="s">
        <v>108</v>
      </c>
      <c r="D70" s="140">
        <v>0</v>
      </c>
      <c r="E70" s="141"/>
      <c r="F70" s="149">
        <v>0</v>
      </c>
      <c r="G70" s="152">
        <f t="shared" si="10"/>
        <v>0</v>
      </c>
      <c r="H70" s="155">
        <v>200</v>
      </c>
      <c r="I70" s="156">
        <f t="shared" si="11"/>
        <v>63.694267515923563</v>
      </c>
      <c r="J70" s="142">
        <f t="shared" si="12"/>
        <v>80</v>
      </c>
      <c r="K70" s="157">
        <v>250</v>
      </c>
      <c r="L70" s="159">
        <v>79.617834394904449</v>
      </c>
      <c r="M70" s="161">
        <v>315</v>
      </c>
      <c r="N70" s="163">
        <v>100.31847133757961</v>
      </c>
    </row>
    <row r="71" spans="1:15" s="143" customFormat="1" ht="27" customHeight="1" x14ac:dyDescent="0.25">
      <c r="A71" s="143">
        <v>67</v>
      </c>
      <c r="B71" s="136" t="s">
        <v>109</v>
      </c>
      <c r="C71" s="136" t="s">
        <v>110</v>
      </c>
      <c r="D71" s="140">
        <v>0</v>
      </c>
      <c r="E71" s="141"/>
      <c r="F71" s="149">
        <v>0</v>
      </c>
      <c r="G71" s="152">
        <f t="shared" si="10"/>
        <v>0</v>
      </c>
      <c r="H71" s="155">
        <v>200</v>
      </c>
      <c r="I71" s="156">
        <f t="shared" si="11"/>
        <v>63.694267515923563</v>
      </c>
      <c r="J71" s="142">
        <f t="shared" si="12"/>
        <v>80</v>
      </c>
      <c r="K71" s="157">
        <v>250</v>
      </c>
      <c r="L71" s="159">
        <f t="shared" ref="L71:L102" si="13">K71/3.14</f>
        <v>79.617834394904449</v>
      </c>
      <c r="M71" s="161">
        <v>315</v>
      </c>
      <c r="N71" s="163">
        <f t="shared" ref="N71:N102" si="14">M71/3.14</f>
        <v>100.31847133757961</v>
      </c>
    </row>
    <row r="72" spans="1:15" s="143" customFormat="1" ht="27" customHeight="1" x14ac:dyDescent="0.25">
      <c r="A72" s="143">
        <v>68</v>
      </c>
      <c r="B72" s="136" t="s">
        <v>111</v>
      </c>
      <c r="C72" s="136" t="s">
        <v>112</v>
      </c>
      <c r="D72" s="140">
        <v>0</v>
      </c>
      <c r="E72" s="141"/>
      <c r="F72" s="149">
        <v>1</v>
      </c>
      <c r="G72" s="152">
        <f t="shared" si="10"/>
        <v>1</v>
      </c>
      <c r="H72" s="155">
        <v>200</v>
      </c>
      <c r="I72" s="156">
        <f t="shared" si="11"/>
        <v>63.694267515923563</v>
      </c>
      <c r="J72" s="142">
        <f t="shared" si="12"/>
        <v>80</v>
      </c>
      <c r="K72" s="157">
        <v>250</v>
      </c>
      <c r="L72" s="159">
        <f t="shared" si="13"/>
        <v>79.617834394904449</v>
      </c>
      <c r="M72" s="161">
        <v>315</v>
      </c>
      <c r="N72" s="163">
        <f t="shared" si="14"/>
        <v>100.31847133757961</v>
      </c>
    </row>
    <row r="73" spans="1:15" s="143" customFormat="1" ht="27" customHeight="1" x14ac:dyDescent="0.25">
      <c r="A73" s="143">
        <v>69</v>
      </c>
      <c r="B73" s="136" t="s">
        <v>113</v>
      </c>
      <c r="C73" s="136" t="s">
        <v>114</v>
      </c>
      <c r="D73" s="140">
        <v>2</v>
      </c>
      <c r="E73" s="141">
        <v>2</v>
      </c>
      <c r="F73" s="149"/>
      <c r="G73" s="152">
        <f t="shared" si="10"/>
        <v>4</v>
      </c>
      <c r="H73" s="155">
        <v>350</v>
      </c>
      <c r="I73" s="156">
        <f t="shared" si="11"/>
        <v>111.46496815286623</v>
      </c>
      <c r="J73" s="142">
        <f t="shared" si="12"/>
        <v>77.777777777777786</v>
      </c>
      <c r="K73" s="157">
        <v>450</v>
      </c>
      <c r="L73" s="159">
        <f t="shared" si="13"/>
        <v>143.31210191082803</v>
      </c>
      <c r="M73" s="161">
        <v>575</v>
      </c>
      <c r="N73" s="163">
        <f t="shared" si="14"/>
        <v>183.12101910828025</v>
      </c>
    </row>
    <row r="74" spans="1:15" s="143" customFormat="1" ht="27" customHeight="1" x14ac:dyDescent="0.25">
      <c r="A74" s="143">
        <v>70</v>
      </c>
      <c r="B74" s="136" t="s">
        <v>115</v>
      </c>
      <c r="C74" s="136" t="s">
        <v>363</v>
      </c>
      <c r="D74" s="140">
        <v>0</v>
      </c>
      <c r="E74" s="141"/>
      <c r="F74" s="149">
        <v>1</v>
      </c>
      <c r="G74" s="152">
        <f t="shared" si="10"/>
        <v>1</v>
      </c>
      <c r="H74" s="155">
        <v>280</v>
      </c>
      <c r="I74" s="156">
        <f t="shared" si="11"/>
        <v>89.171974522292984</v>
      </c>
      <c r="J74" s="142">
        <f t="shared" si="12"/>
        <v>80</v>
      </c>
      <c r="K74" s="157">
        <v>350</v>
      </c>
      <c r="L74" s="159">
        <f t="shared" si="13"/>
        <v>111.46496815286623</v>
      </c>
      <c r="M74" s="161">
        <v>450</v>
      </c>
      <c r="N74" s="163">
        <f t="shared" si="14"/>
        <v>143.31210191082803</v>
      </c>
    </row>
    <row r="75" spans="1:15" s="143" customFormat="1" ht="27" customHeight="1" x14ac:dyDescent="0.25">
      <c r="A75" s="143">
        <v>71</v>
      </c>
      <c r="B75" s="136" t="s">
        <v>116</v>
      </c>
      <c r="C75" s="136" t="s">
        <v>117</v>
      </c>
      <c r="D75" s="140">
        <v>0</v>
      </c>
      <c r="E75" s="141"/>
      <c r="F75" s="149">
        <v>1</v>
      </c>
      <c r="G75" s="152">
        <f t="shared" si="10"/>
        <v>1</v>
      </c>
      <c r="H75" s="155">
        <v>320</v>
      </c>
      <c r="I75" s="156">
        <f t="shared" si="11"/>
        <v>101.9108280254777</v>
      </c>
      <c r="J75" s="142">
        <f t="shared" si="12"/>
        <v>80</v>
      </c>
      <c r="K75" s="157">
        <v>400</v>
      </c>
      <c r="L75" s="159">
        <f t="shared" si="13"/>
        <v>127.38853503184713</v>
      </c>
      <c r="M75" s="161">
        <v>515</v>
      </c>
      <c r="N75" s="163">
        <f t="shared" si="14"/>
        <v>164.01273885350318</v>
      </c>
    </row>
    <row r="76" spans="1:15" s="143" customFormat="1" ht="27" customHeight="1" x14ac:dyDescent="0.25">
      <c r="A76" s="143">
        <v>72</v>
      </c>
      <c r="B76" s="136" t="s">
        <v>118</v>
      </c>
      <c r="C76" s="136" t="s">
        <v>119</v>
      </c>
      <c r="D76" s="140">
        <v>0</v>
      </c>
      <c r="E76" s="141"/>
      <c r="F76" s="149">
        <v>1</v>
      </c>
      <c r="G76" s="152">
        <f t="shared" si="10"/>
        <v>1</v>
      </c>
      <c r="H76" s="155">
        <v>400</v>
      </c>
      <c r="I76" s="156">
        <f t="shared" si="11"/>
        <v>127.38853503184713</v>
      </c>
      <c r="J76" s="142">
        <f t="shared" si="12"/>
        <v>80</v>
      </c>
      <c r="K76" s="157">
        <v>500</v>
      </c>
      <c r="L76" s="159">
        <f t="shared" si="13"/>
        <v>159.2356687898089</v>
      </c>
      <c r="M76" s="161">
        <v>655</v>
      </c>
      <c r="N76" s="163">
        <f t="shared" si="14"/>
        <v>208.59872611464968</v>
      </c>
    </row>
    <row r="77" spans="1:15" s="143" customFormat="1" ht="27" customHeight="1" x14ac:dyDescent="0.25">
      <c r="A77" s="143">
        <v>73</v>
      </c>
      <c r="B77" s="136" t="s">
        <v>120</v>
      </c>
      <c r="C77" s="136" t="s">
        <v>121</v>
      </c>
      <c r="D77" s="140">
        <v>0</v>
      </c>
      <c r="E77" s="141"/>
      <c r="F77" s="149">
        <v>1</v>
      </c>
      <c r="G77" s="152">
        <f t="shared" si="10"/>
        <v>1</v>
      </c>
      <c r="H77" s="155">
        <v>200</v>
      </c>
      <c r="I77" s="156">
        <f t="shared" si="11"/>
        <v>63.694267515923563</v>
      </c>
      <c r="J77" s="142">
        <f t="shared" si="12"/>
        <v>80</v>
      </c>
      <c r="K77" s="157">
        <v>250</v>
      </c>
      <c r="L77" s="159">
        <f t="shared" si="13"/>
        <v>79.617834394904449</v>
      </c>
      <c r="M77" s="161">
        <v>355</v>
      </c>
      <c r="N77" s="163">
        <f t="shared" si="14"/>
        <v>113.05732484076432</v>
      </c>
      <c r="O77" s="139"/>
    </row>
    <row r="78" spans="1:15" s="143" customFormat="1" ht="27" customHeight="1" x14ac:dyDescent="0.25">
      <c r="A78" s="143">
        <v>74</v>
      </c>
      <c r="B78" s="136" t="s">
        <v>122</v>
      </c>
      <c r="C78" s="136" t="s">
        <v>123</v>
      </c>
      <c r="D78" s="140">
        <v>0</v>
      </c>
      <c r="E78" s="141"/>
      <c r="F78" s="149">
        <v>0</v>
      </c>
      <c r="G78" s="152">
        <f t="shared" si="10"/>
        <v>0</v>
      </c>
      <c r="H78" s="155">
        <v>240</v>
      </c>
      <c r="I78" s="156">
        <f t="shared" si="11"/>
        <v>76.43312101910827</v>
      </c>
      <c r="J78" s="142">
        <f t="shared" si="12"/>
        <v>80</v>
      </c>
      <c r="K78" s="157">
        <v>300</v>
      </c>
      <c r="L78" s="159">
        <f t="shared" si="13"/>
        <v>95.541401273885342</v>
      </c>
      <c r="M78" s="161">
        <v>395</v>
      </c>
      <c r="N78" s="163">
        <f t="shared" si="14"/>
        <v>125.79617834394904</v>
      </c>
    </row>
    <row r="79" spans="1:15" s="143" customFormat="1" ht="27" customHeight="1" x14ac:dyDescent="0.25">
      <c r="A79" s="143">
        <v>75</v>
      </c>
      <c r="B79" s="136" t="s">
        <v>124</v>
      </c>
      <c r="C79" s="136" t="s">
        <v>125</v>
      </c>
      <c r="D79" s="140">
        <v>2</v>
      </c>
      <c r="E79" s="141">
        <v>1</v>
      </c>
      <c r="F79" s="149"/>
      <c r="G79" s="152">
        <f t="shared" si="10"/>
        <v>3</v>
      </c>
      <c r="H79" s="155">
        <v>300</v>
      </c>
      <c r="I79" s="156">
        <f t="shared" si="11"/>
        <v>95.541401273885342</v>
      </c>
      <c r="J79" s="142">
        <f t="shared" si="12"/>
        <v>75</v>
      </c>
      <c r="K79" s="157">
        <v>400</v>
      </c>
      <c r="L79" s="159">
        <f t="shared" si="13"/>
        <v>127.38853503184713</v>
      </c>
      <c r="M79" s="161">
        <v>500</v>
      </c>
      <c r="N79" s="163">
        <f t="shared" si="14"/>
        <v>159.2356687898089</v>
      </c>
    </row>
    <row r="80" spans="1:15" s="143" customFormat="1" ht="27" customHeight="1" x14ac:dyDescent="0.25">
      <c r="A80" s="143">
        <v>76</v>
      </c>
      <c r="B80" s="136" t="s">
        <v>126</v>
      </c>
      <c r="C80" s="136" t="s">
        <v>127</v>
      </c>
      <c r="D80" s="140">
        <v>2</v>
      </c>
      <c r="E80" s="141"/>
      <c r="F80" s="149">
        <v>0</v>
      </c>
      <c r="G80" s="152">
        <f t="shared" si="10"/>
        <v>2</v>
      </c>
      <c r="H80" s="155">
        <v>200</v>
      </c>
      <c r="I80" s="156">
        <f t="shared" si="11"/>
        <v>63.694267515923563</v>
      </c>
      <c r="J80" s="142">
        <f t="shared" si="12"/>
        <v>80</v>
      </c>
      <c r="K80" s="157">
        <v>250</v>
      </c>
      <c r="L80" s="159">
        <f t="shared" si="13"/>
        <v>79.617834394904449</v>
      </c>
      <c r="M80" s="161">
        <v>300</v>
      </c>
      <c r="N80" s="163">
        <f t="shared" si="14"/>
        <v>95.541401273885342</v>
      </c>
    </row>
    <row r="81" spans="1:14" s="143" customFormat="1" ht="27" customHeight="1" x14ac:dyDescent="0.25">
      <c r="A81" s="143">
        <v>77</v>
      </c>
      <c r="B81" s="136" t="s">
        <v>128</v>
      </c>
      <c r="C81" s="136" t="s">
        <v>129</v>
      </c>
      <c r="D81" s="140">
        <v>0</v>
      </c>
      <c r="E81" s="141">
        <v>0</v>
      </c>
      <c r="F81" s="149"/>
      <c r="G81" s="152">
        <f t="shared" si="10"/>
        <v>0</v>
      </c>
      <c r="H81" s="155">
        <v>300</v>
      </c>
      <c r="I81" s="156">
        <f t="shared" si="11"/>
        <v>95.541401273885342</v>
      </c>
      <c r="J81" s="142">
        <f t="shared" si="12"/>
        <v>85.714285714285708</v>
      </c>
      <c r="K81" s="157">
        <v>350</v>
      </c>
      <c r="L81" s="159">
        <f t="shared" si="13"/>
        <v>111.46496815286623</v>
      </c>
      <c r="M81" s="161">
        <v>450</v>
      </c>
      <c r="N81" s="163">
        <f t="shared" si="14"/>
        <v>143.31210191082803</v>
      </c>
    </row>
    <row r="82" spans="1:14" s="143" customFormat="1" ht="27" customHeight="1" x14ac:dyDescent="0.25">
      <c r="A82" s="143">
        <v>78</v>
      </c>
      <c r="B82" s="136" t="s">
        <v>130</v>
      </c>
      <c r="C82" s="136" t="s">
        <v>131</v>
      </c>
      <c r="D82" s="140">
        <v>0</v>
      </c>
      <c r="E82" s="141">
        <v>0</v>
      </c>
      <c r="F82" s="149"/>
      <c r="G82" s="152">
        <f t="shared" si="10"/>
        <v>0</v>
      </c>
      <c r="H82" s="155">
        <v>320</v>
      </c>
      <c r="I82" s="156">
        <f t="shared" si="11"/>
        <v>101.9108280254777</v>
      </c>
      <c r="J82" s="142">
        <f t="shared" si="12"/>
        <v>80</v>
      </c>
      <c r="K82" s="157">
        <v>400</v>
      </c>
      <c r="L82" s="159">
        <f t="shared" si="13"/>
        <v>127.38853503184713</v>
      </c>
      <c r="M82" s="161">
        <v>450</v>
      </c>
      <c r="N82" s="163">
        <f t="shared" si="14"/>
        <v>143.31210191082803</v>
      </c>
    </row>
    <row r="83" spans="1:14" s="143" customFormat="1" ht="27" customHeight="1" x14ac:dyDescent="0.25">
      <c r="A83" s="143">
        <v>79</v>
      </c>
      <c r="B83" s="136" t="s">
        <v>132</v>
      </c>
      <c r="C83" s="136" t="s">
        <v>133</v>
      </c>
      <c r="D83" s="140">
        <v>2</v>
      </c>
      <c r="E83" s="141"/>
      <c r="F83" s="149">
        <v>1</v>
      </c>
      <c r="G83" s="152">
        <f t="shared" si="10"/>
        <v>3</v>
      </c>
      <c r="H83" s="155">
        <v>120</v>
      </c>
      <c r="I83" s="156">
        <f t="shared" si="11"/>
        <v>38.216560509554135</v>
      </c>
      <c r="J83" s="142">
        <f t="shared" si="12"/>
        <v>80</v>
      </c>
      <c r="K83" s="157">
        <v>150</v>
      </c>
      <c r="L83" s="159">
        <f t="shared" si="13"/>
        <v>47.770700636942671</v>
      </c>
      <c r="M83" s="161">
        <v>215</v>
      </c>
      <c r="N83" s="163">
        <f t="shared" si="14"/>
        <v>68.471337579617838</v>
      </c>
    </row>
    <row r="84" spans="1:14" s="143" customFormat="1" ht="27" customHeight="1" x14ac:dyDescent="0.25">
      <c r="A84" s="143">
        <v>80</v>
      </c>
      <c r="B84" s="136" t="s">
        <v>134</v>
      </c>
      <c r="C84" s="136" t="s">
        <v>401</v>
      </c>
      <c r="D84" s="140">
        <v>0</v>
      </c>
      <c r="E84" s="141"/>
      <c r="F84" s="149">
        <v>0</v>
      </c>
      <c r="G84" s="152">
        <f t="shared" si="10"/>
        <v>0</v>
      </c>
      <c r="H84" s="155">
        <v>300</v>
      </c>
      <c r="I84" s="156">
        <f t="shared" si="11"/>
        <v>95.541401273885342</v>
      </c>
      <c r="J84" s="142">
        <f t="shared" si="12"/>
        <v>85.714285714285708</v>
      </c>
      <c r="K84" s="157">
        <v>350</v>
      </c>
      <c r="L84" s="159">
        <f t="shared" si="13"/>
        <v>111.46496815286623</v>
      </c>
      <c r="M84" s="161">
        <v>425</v>
      </c>
      <c r="N84" s="163">
        <f t="shared" si="14"/>
        <v>135.35031847133757</v>
      </c>
    </row>
    <row r="85" spans="1:14" s="143" customFormat="1" ht="27" customHeight="1" x14ac:dyDescent="0.25">
      <c r="A85" s="143">
        <v>81</v>
      </c>
      <c r="B85" s="136" t="s">
        <v>135</v>
      </c>
      <c r="C85" s="136" t="s">
        <v>136</v>
      </c>
      <c r="D85" s="140">
        <v>0</v>
      </c>
      <c r="E85" s="141"/>
      <c r="F85" s="149">
        <v>0</v>
      </c>
      <c r="G85" s="152">
        <f t="shared" si="10"/>
        <v>0</v>
      </c>
      <c r="H85" s="155">
        <v>300</v>
      </c>
      <c r="I85" s="156">
        <f t="shared" si="11"/>
        <v>95.541401273885342</v>
      </c>
      <c r="J85" s="142">
        <f t="shared" si="12"/>
        <v>85.714285714285708</v>
      </c>
      <c r="K85" s="157">
        <v>350</v>
      </c>
      <c r="L85" s="159">
        <f t="shared" si="13"/>
        <v>111.46496815286623</v>
      </c>
      <c r="M85" s="161">
        <v>425</v>
      </c>
      <c r="N85" s="163">
        <f t="shared" si="14"/>
        <v>135.35031847133757</v>
      </c>
    </row>
    <row r="86" spans="1:14" s="143" customFormat="1" ht="27" customHeight="1" x14ac:dyDescent="0.25">
      <c r="A86" s="143">
        <v>82</v>
      </c>
      <c r="B86" s="136" t="s">
        <v>137</v>
      </c>
      <c r="C86" s="136" t="s">
        <v>364</v>
      </c>
      <c r="D86" s="140">
        <v>2</v>
      </c>
      <c r="E86" s="141">
        <v>1</v>
      </c>
      <c r="F86" s="149"/>
      <c r="G86" s="152">
        <f t="shared" si="10"/>
        <v>3</v>
      </c>
      <c r="H86" s="155">
        <v>250</v>
      </c>
      <c r="I86" s="156">
        <f t="shared" si="11"/>
        <v>79.617834394904449</v>
      </c>
      <c r="J86" s="142">
        <f t="shared" si="12"/>
        <v>71.428571428571431</v>
      </c>
      <c r="K86" s="157">
        <v>350</v>
      </c>
      <c r="L86" s="159">
        <f t="shared" si="13"/>
        <v>111.46496815286623</v>
      </c>
      <c r="M86" s="161">
        <v>425</v>
      </c>
      <c r="N86" s="163">
        <f t="shared" si="14"/>
        <v>135.35031847133757</v>
      </c>
    </row>
    <row r="87" spans="1:14" s="143" customFormat="1" ht="27" customHeight="1" x14ac:dyDescent="0.25">
      <c r="A87" s="143">
        <v>83</v>
      </c>
      <c r="B87" s="136" t="s">
        <v>138</v>
      </c>
      <c r="C87" s="136" t="s">
        <v>365</v>
      </c>
      <c r="D87" s="140">
        <v>0</v>
      </c>
      <c r="E87" s="141"/>
      <c r="F87" s="149">
        <v>0</v>
      </c>
      <c r="G87" s="152">
        <f t="shared" si="10"/>
        <v>0</v>
      </c>
      <c r="H87" s="155">
        <v>160</v>
      </c>
      <c r="I87" s="156">
        <f t="shared" si="11"/>
        <v>50.955414012738849</v>
      </c>
      <c r="J87" s="142">
        <f t="shared" si="12"/>
        <v>80</v>
      </c>
      <c r="K87" s="157">
        <v>200</v>
      </c>
      <c r="L87" s="159">
        <f t="shared" si="13"/>
        <v>63.694267515923563</v>
      </c>
      <c r="M87" s="161">
        <v>250</v>
      </c>
      <c r="N87" s="163">
        <f t="shared" si="14"/>
        <v>79.617834394904449</v>
      </c>
    </row>
    <row r="88" spans="1:14" s="143" customFormat="1" ht="27" customHeight="1" x14ac:dyDescent="0.25">
      <c r="A88" s="143">
        <v>84</v>
      </c>
      <c r="B88" s="136" t="s">
        <v>139</v>
      </c>
      <c r="C88" s="136" t="s">
        <v>140</v>
      </c>
      <c r="D88" s="140">
        <v>2</v>
      </c>
      <c r="E88" s="141"/>
      <c r="F88" s="149">
        <v>2</v>
      </c>
      <c r="G88" s="152">
        <f t="shared" si="10"/>
        <v>4</v>
      </c>
      <c r="H88" s="155">
        <v>120</v>
      </c>
      <c r="I88" s="156">
        <f t="shared" si="11"/>
        <v>38.216560509554135</v>
      </c>
      <c r="J88" s="142">
        <f t="shared" si="12"/>
        <v>80</v>
      </c>
      <c r="K88" s="157">
        <v>150</v>
      </c>
      <c r="L88" s="159">
        <f t="shared" si="13"/>
        <v>47.770700636942671</v>
      </c>
      <c r="M88" s="161">
        <v>195</v>
      </c>
      <c r="N88" s="163">
        <f t="shared" si="14"/>
        <v>62.101910828025474</v>
      </c>
    </row>
    <row r="89" spans="1:14" s="143" customFormat="1" ht="27" customHeight="1" x14ac:dyDescent="0.25">
      <c r="A89" s="143">
        <v>85</v>
      </c>
      <c r="B89" s="136" t="s">
        <v>141</v>
      </c>
      <c r="C89" s="136" t="s">
        <v>142</v>
      </c>
      <c r="D89" s="140">
        <v>2</v>
      </c>
      <c r="E89" s="141">
        <v>1</v>
      </c>
      <c r="F89" s="149"/>
      <c r="G89" s="152">
        <f t="shared" si="10"/>
        <v>3</v>
      </c>
      <c r="H89" s="155">
        <v>320</v>
      </c>
      <c r="I89" s="156">
        <f t="shared" si="11"/>
        <v>101.9108280254777</v>
      </c>
      <c r="J89" s="142">
        <f t="shared" si="12"/>
        <v>80</v>
      </c>
      <c r="K89" s="157">
        <v>400</v>
      </c>
      <c r="L89" s="159">
        <f t="shared" si="13"/>
        <v>127.38853503184713</v>
      </c>
      <c r="M89" s="161">
        <v>645</v>
      </c>
      <c r="N89" s="163">
        <f t="shared" si="14"/>
        <v>205.4140127388535</v>
      </c>
    </row>
    <row r="90" spans="1:14" s="143" customFormat="1" ht="27" customHeight="1" x14ac:dyDescent="0.25">
      <c r="A90" s="143">
        <v>86</v>
      </c>
      <c r="B90" s="136" t="s">
        <v>143</v>
      </c>
      <c r="C90" s="136" t="s">
        <v>144</v>
      </c>
      <c r="D90" s="140">
        <v>0</v>
      </c>
      <c r="E90" s="141"/>
      <c r="F90" s="149">
        <v>1</v>
      </c>
      <c r="G90" s="152">
        <f t="shared" si="10"/>
        <v>1</v>
      </c>
      <c r="H90" s="155">
        <v>60</v>
      </c>
      <c r="I90" s="156">
        <f t="shared" si="11"/>
        <v>19.108280254777068</v>
      </c>
      <c r="J90" s="142">
        <f t="shared" si="12"/>
        <v>85.714285714285708</v>
      </c>
      <c r="K90" s="157">
        <v>70</v>
      </c>
      <c r="L90" s="159">
        <f t="shared" si="13"/>
        <v>22.292993630573246</v>
      </c>
      <c r="M90" s="161">
        <v>95</v>
      </c>
      <c r="N90" s="163">
        <f t="shared" si="14"/>
        <v>30.254777070063692</v>
      </c>
    </row>
    <row r="91" spans="1:14" s="143" customFormat="1" ht="27" customHeight="1" x14ac:dyDescent="0.25">
      <c r="A91" s="143">
        <v>87</v>
      </c>
      <c r="B91" s="136" t="s">
        <v>145</v>
      </c>
      <c r="C91" s="136" t="s">
        <v>366</v>
      </c>
      <c r="D91" s="140">
        <v>0</v>
      </c>
      <c r="E91" s="141"/>
      <c r="F91" s="149">
        <v>0</v>
      </c>
      <c r="G91" s="152">
        <f t="shared" si="10"/>
        <v>0</v>
      </c>
      <c r="H91" s="155">
        <v>160</v>
      </c>
      <c r="I91" s="156">
        <f t="shared" si="11"/>
        <v>50.955414012738849</v>
      </c>
      <c r="J91" s="142">
        <f t="shared" si="12"/>
        <v>80</v>
      </c>
      <c r="K91" s="157">
        <v>200</v>
      </c>
      <c r="L91" s="159">
        <f t="shared" si="13"/>
        <v>63.694267515923563</v>
      </c>
      <c r="M91" s="161">
        <v>250</v>
      </c>
      <c r="N91" s="163">
        <f t="shared" si="14"/>
        <v>79.617834394904449</v>
      </c>
    </row>
    <row r="92" spans="1:14" s="143" customFormat="1" ht="27" customHeight="1" x14ac:dyDescent="0.25">
      <c r="A92" s="143">
        <v>88</v>
      </c>
      <c r="B92" s="136" t="s">
        <v>146</v>
      </c>
      <c r="C92" s="136" t="s">
        <v>367</v>
      </c>
      <c r="D92" s="140">
        <v>0</v>
      </c>
      <c r="E92" s="141"/>
      <c r="F92" s="149">
        <v>0</v>
      </c>
      <c r="G92" s="152">
        <f t="shared" si="10"/>
        <v>0</v>
      </c>
      <c r="H92" s="155">
        <v>160</v>
      </c>
      <c r="I92" s="156">
        <f t="shared" si="11"/>
        <v>50.955414012738849</v>
      </c>
      <c r="J92" s="142">
        <f t="shared" si="12"/>
        <v>80</v>
      </c>
      <c r="K92" s="157">
        <v>200</v>
      </c>
      <c r="L92" s="159">
        <f t="shared" si="13"/>
        <v>63.694267515923563</v>
      </c>
      <c r="M92" s="161">
        <v>250</v>
      </c>
      <c r="N92" s="163">
        <f t="shared" si="14"/>
        <v>79.617834394904449</v>
      </c>
    </row>
    <row r="93" spans="1:14" s="143" customFormat="1" ht="27" customHeight="1" x14ac:dyDescent="0.25">
      <c r="A93" s="143">
        <v>89</v>
      </c>
      <c r="B93" s="136" t="s">
        <v>147</v>
      </c>
      <c r="C93" s="136" t="s">
        <v>368</v>
      </c>
      <c r="D93" s="140">
        <v>0</v>
      </c>
      <c r="E93" s="141">
        <v>0</v>
      </c>
      <c r="F93" s="149"/>
      <c r="G93" s="152">
        <f t="shared" si="10"/>
        <v>0</v>
      </c>
      <c r="H93" s="155">
        <v>200</v>
      </c>
      <c r="I93" s="156">
        <f t="shared" si="11"/>
        <v>63.694267515923563</v>
      </c>
      <c r="J93" s="142">
        <f t="shared" si="12"/>
        <v>80</v>
      </c>
      <c r="K93" s="157">
        <v>250</v>
      </c>
      <c r="L93" s="159">
        <f t="shared" si="13"/>
        <v>79.617834394904449</v>
      </c>
      <c r="M93" s="161">
        <v>300</v>
      </c>
      <c r="N93" s="163">
        <f t="shared" si="14"/>
        <v>95.541401273885342</v>
      </c>
    </row>
    <row r="94" spans="1:14" s="143" customFormat="1" ht="27" customHeight="1" x14ac:dyDescent="0.25">
      <c r="A94" s="143">
        <v>90</v>
      </c>
      <c r="B94" s="136" t="s">
        <v>148</v>
      </c>
      <c r="C94" s="136" t="s">
        <v>369</v>
      </c>
      <c r="D94" s="140">
        <v>0</v>
      </c>
      <c r="E94" s="141"/>
      <c r="F94" s="149">
        <v>0</v>
      </c>
      <c r="G94" s="152">
        <f t="shared" si="10"/>
        <v>0</v>
      </c>
      <c r="H94" s="155">
        <v>240</v>
      </c>
      <c r="I94" s="156">
        <f t="shared" si="11"/>
        <v>76.43312101910827</v>
      </c>
      <c r="J94" s="142">
        <f t="shared" si="12"/>
        <v>80</v>
      </c>
      <c r="K94" s="157">
        <v>300</v>
      </c>
      <c r="L94" s="159">
        <f t="shared" si="13"/>
        <v>95.541401273885342</v>
      </c>
      <c r="M94" s="161">
        <v>645</v>
      </c>
      <c r="N94" s="163">
        <f t="shared" si="14"/>
        <v>205.4140127388535</v>
      </c>
    </row>
    <row r="95" spans="1:14" s="143" customFormat="1" ht="27" customHeight="1" x14ac:dyDescent="0.25">
      <c r="A95" s="143">
        <v>91</v>
      </c>
      <c r="B95" s="136" t="s">
        <v>149</v>
      </c>
      <c r="C95" s="136" t="s">
        <v>150</v>
      </c>
      <c r="D95" s="140">
        <v>0</v>
      </c>
      <c r="E95" s="141">
        <v>0</v>
      </c>
      <c r="F95" s="149"/>
      <c r="G95" s="152">
        <f t="shared" si="10"/>
        <v>0</v>
      </c>
      <c r="H95" s="155">
        <v>300</v>
      </c>
      <c r="I95" s="156">
        <f t="shared" si="11"/>
        <v>95.541401273885342</v>
      </c>
      <c r="J95" s="142">
        <f t="shared" si="12"/>
        <v>85.714285714285708</v>
      </c>
      <c r="K95" s="157">
        <v>350</v>
      </c>
      <c r="L95" s="159">
        <f t="shared" si="13"/>
        <v>111.46496815286623</v>
      </c>
      <c r="M95" s="161">
        <v>450</v>
      </c>
      <c r="N95" s="163">
        <f t="shared" si="14"/>
        <v>143.31210191082803</v>
      </c>
    </row>
    <row r="96" spans="1:14" s="143" customFormat="1" ht="27" customHeight="1" x14ac:dyDescent="0.25">
      <c r="A96" s="143">
        <v>92</v>
      </c>
      <c r="B96" s="136" t="s">
        <v>151</v>
      </c>
      <c r="C96" s="136" t="s">
        <v>370</v>
      </c>
      <c r="D96" s="140">
        <v>0</v>
      </c>
      <c r="E96" s="141"/>
      <c r="F96" s="149">
        <v>0</v>
      </c>
      <c r="G96" s="152">
        <f t="shared" si="10"/>
        <v>0</v>
      </c>
      <c r="H96" s="155">
        <v>240</v>
      </c>
      <c r="I96" s="156">
        <f t="shared" si="11"/>
        <v>76.43312101910827</v>
      </c>
      <c r="J96" s="142">
        <f t="shared" si="12"/>
        <v>80</v>
      </c>
      <c r="K96" s="157">
        <v>300</v>
      </c>
      <c r="L96" s="159">
        <f t="shared" si="13"/>
        <v>95.541401273885342</v>
      </c>
      <c r="M96" s="161">
        <v>350</v>
      </c>
      <c r="N96" s="163">
        <f t="shared" si="14"/>
        <v>111.46496815286623</v>
      </c>
    </row>
    <row r="97" spans="1:15" s="143" customFormat="1" ht="27" customHeight="1" x14ac:dyDescent="0.25">
      <c r="A97" s="143">
        <v>93</v>
      </c>
      <c r="B97" s="136" t="s">
        <v>152</v>
      </c>
      <c r="C97" s="136" t="s">
        <v>371</v>
      </c>
      <c r="D97" s="140">
        <v>0</v>
      </c>
      <c r="E97" s="141"/>
      <c r="F97" s="149">
        <v>0</v>
      </c>
      <c r="G97" s="152">
        <f t="shared" si="10"/>
        <v>0</v>
      </c>
      <c r="H97" s="155">
        <v>240</v>
      </c>
      <c r="I97" s="156">
        <f t="shared" si="11"/>
        <v>76.43312101910827</v>
      </c>
      <c r="J97" s="142">
        <f t="shared" si="12"/>
        <v>80</v>
      </c>
      <c r="K97" s="157">
        <v>300</v>
      </c>
      <c r="L97" s="159">
        <f t="shared" si="13"/>
        <v>95.541401273885342</v>
      </c>
      <c r="M97" s="161">
        <v>350</v>
      </c>
      <c r="N97" s="163">
        <f t="shared" si="14"/>
        <v>111.46496815286623</v>
      </c>
    </row>
    <row r="98" spans="1:15" s="143" customFormat="1" ht="27" customHeight="1" x14ac:dyDescent="0.25">
      <c r="A98" s="143">
        <v>94</v>
      </c>
      <c r="B98" s="136" t="s">
        <v>154</v>
      </c>
      <c r="C98" s="136" t="s">
        <v>155</v>
      </c>
      <c r="D98" s="140">
        <v>0</v>
      </c>
      <c r="E98" s="141">
        <v>0</v>
      </c>
      <c r="F98" s="149"/>
      <c r="G98" s="152">
        <f t="shared" si="10"/>
        <v>0</v>
      </c>
      <c r="H98" s="155">
        <v>200</v>
      </c>
      <c r="I98" s="156">
        <f t="shared" si="11"/>
        <v>63.694267515923563</v>
      </c>
      <c r="J98" s="142">
        <f t="shared" si="12"/>
        <v>80</v>
      </c>
      <c r="K98" s="157">
        <v>250</v>
      </c>
      <c r="L98" s="159">
        <f t="shared" si="13"/>
        <v>79.617834394904449</v>
      </c>
      <c r="M98" s="161">
        <v>315</v>
      </c>
      <c r="N98" s="163">
        <f t="shared" si="14"/>
        <v>100.31847133757961</v>
      </c>
    </row>
    <row r="99" spans="1:15" s="143" customFormat="1" ht="27" customHeight="1" x14ac:dyDescent="0.25">
      <c r="A99" s="143">
        <v>95</v>
      </c>
      <c r="B99" s="136" t="s">
        <v>153</v>
      </c>
      <c r="C99" s="136" t="s">
        <v>372</v>
      </c>
      <c r="D99" s="140">
        <v>0</v>
      </c>
      <c r="E99" s="141">
        <v>0</v>
      </c>
      <c r="F99" s="149"/>
      <c r="G99" s="152">
        <f t="shared" si="10"/>
        <v>0</v>
      </c>
      <c r="H99" s="155">
        <v>200</v>
      </c>
      <c r="I99" s="156">
        <f t="shared" si="11"/>
        <v>63.694267515923563</v>
      </c>
      <c r="J99" s="142">
        <f t="shared" si="12"/>
        <v>80</v>
      </c>
      <c r="K99" s="157">
        <v>250</v>
      </c>
      <c r="L99" s="159">
        <f t="shared" si="13"/>
        <v>79.617834394904449</v>
      </c>
      <c r="M99" s="161">
        <v>300</v>
      </c>
      <c r="N99" s="163">
        <f t="shared" si="14"/>
        <v>95.541401273885342</v>
      </c>
    </row>
    <row r="100" spans="1:15" s="143" customFormat="1" ht="27" customHeight="1" x14ac:dyDescent="0.25">
      <c r="A100" s="143">
        <v>96</v>
      </c>
      <c r="B100" s="136" t="s">
        <v>156</v>
      </c>
      <c r="C100" s="136" t="s">
        <v>157</v>
      </c>
      <c r="D100" s="140">
        <v>2</v>
      </c>
      <c r="E100" s="141"/>
      <c r="F100" s="149">
        <v>1</v>
      </c>
      <c r="G100" s="152">
        <f t="shared" si="10"/>
        <v>3</v>
      </c>
      <c r="H100" s="155">
        <v>160</v>
      </c>
      <c r="I100" s="156">
        <f t="shared" si="11"/>
        <v>50.955414012738849</v>
      </c>
      <c r="J100" s="142">
        <f t="shared" si="12"/>
        <v>80</v>
      </c>
      <c r="K100" s="157">
        <v>200</v>
      </c>
      <c r="L100" s="159">
        <f t="shared" si="13"/>
        <v>63.694267515923563</v>
      </c>
      <c r="M100" s="161">
        <v>245</v>
      </c>
      <c r="N100" s="163">
        <f t="shared" si="14"/>
        <v>78.02547770700636</v>
      </c>
    </row>
    <row r="101" spans="1:15" s="143" customFormat="1" ht="27" customHeight="1" x14ac:dyDescent="0.25">
      <c r="A101" s="143">
        <v>97</v>
      </c>
      <c r="B101" s="136" t="s">
        <v>158</v>
      </c>
      <c r="C101" s="136" t="s">
        <v>159</v>
      </c>
      <c r="D101" s="140">
        <v>2</v>
      </c>
      <c r="E101" s="141"/>
      <c r="F101" s="149">
        <v>2</v>
      </c>
      <c r="G101" s="152">
        <f t="shared" ref="G101:G132" si="15">D101+E101+F101</f>
        <v>4</v>
      </c>
      <c r="H101" s="155">
        <v>120</v>
      </c>
      <c r="I101" s="156">
        <f t="shared" ref="I101:I132" si="16">H101/3.14</f>
        <v>38.216560509554135</v>
      </c>
      <c r="J101" s="142">
        <f t="shared" ref="J101:J132" si="17">H101/K101*100</f>
        <v>80</v>
      </c>
      <c r="K101" s="157">
        <v>150</v>
      </c>
      <c r="L101" s="159">
        <f t="shared" si="13"/>
        <v>47.770700636942671</v>
      </c>
      <c r="M101" s="161">
        <v>185</v>
      </c>
      <c r="N101" s="163">
        <f t="shared" si="14"/>
        <v>58.917197452229296</v>
      </c>
    </row>
    <row r="102" spans="1:15" s="143" customFormat="1" ht="27" customHeight="1" x14ac:dyDescent="0.25">
      <c r="A102" s="143">
        <v>98</v>
      </c>
      <c r="B102" s="136" t="s">
        <v>160</v>
      </c>
      <c r="C102" s="136" t="s">
        <v>161</v>
      </c>
      <c r="D102" s="140">
        <v>0</v>
      </c>
      <c r="E102" s="141"/>
      <c r="F102" s="149">
        <v>1</v>
      </c>
      <c r="G102" s="152">
        <f t="shared" si="15"/>
        <v>1</v>
      </c>
      <c r="H102" s="155">
        <v>80</v>
      </c>
      <c r="I102" s="156">
        <f t="shared" si="16"/>
        <v>25.477707006369425</v>
      </c>
      <c r="J102" s="142">
        <f t="shared" si="17"/>
        <v>80</v>
      </c>
      <c r="K102" s="157">
        <v>100</v>
      </c>
      <c r="L102" s="159">
        <f t="shared" si="13"/>
        <v>31.847133757961782</v>
      </c>
      <c r="M102" s="161">
        <v>135</v>
      </c>
      <c r="N102" s="163">
        <f t="shared" si="14"/>
        <v>42.993630573248403</v>
      </c>
    </row>
    <row r="103" spans="1:15" s="143" customFormat="1" ht="27" customHeight="1" x14ac:dyDescent="0.25">
      <c r="A103" s="143">
        <v>99</v>
      </c>
      <c r="B103" s="136" t="s">
        <v>162</v>
      </c>
      <c r="C103" s="136" t="s">
        <v>163</v>
      </c>
      <c r="D103" s="137">
        <v>0</v>
      </c>
      <c r="E103" s="138">
        <v>0</v>
      </c>
      <c r="F103" s="150"/>
      <c r="G103" s="153">
        <f t="shared" si="15"/>
        <v>0</v>
      </c>
      <c r="H103" s="155">
        <v>400</v>
      </c>
      <c r="I103" s="156">
        <f t="shared" si="16"/>
        <v>127.38853503184713</v>
      </c>
      <c r="J103" s="142">
        <f t="shared" si="17"/>
        <v>80</v>
      </c>
      <c r="K103" s="157">
        <v>500</v>
      </c>
      <c r="L103" s="159">
        <f t="shared" ref="L103:L122" si="18">K103/3.14</f>
        <v>159.2356687898089</v>
      </c>
      <c r="M103" s="161">
        <v>600</v>
      </c>
      <c r="N103" s="163">
        <f t="shared" ref="N103:N122" si="19">M103/3.14</f>
        <v>191.08280254777068</v>
      </c>
    </row>
    <row r="104" spans="1:15" s="143" customFormat="1" ht="27" customHeight="1" x14ac:dyDescent="0.25">
      <c r="A104" s="143">
        <v>100</v>
      </c>
      <c r="B104" s="136" t="s">
        <v>164</v>
      </c>
      <c r="C104" s="136" t="s">
        <v>373</v>
      </c>
      <c r="D104" s="140">
        <v>0</v>
      </c>
      <c r="E104" s="141"/>
      <c r="F104" s="149">
        <v>1</v>
      </c>
      <c r="G104" s="152">
        <f t="shared" si="15"/>
        <v>1</v>
      </c>
      <c r="H104" s="155">
        <v>200</v>
      </c>
      <c r="I104" s="156">
        <f t="shared" si="16"/>
        <v>63.694267515923563</v>
      </c>
      <c r="J104" s="142">
        <f t="shared" si="17"/>
        <v>80</v>
      </c>
      <c r="K104" s="157">
        <v>250</v>
      </c>
      <c r="L104" s="159">
        <f t="shared" si="18"/>
        <v>79.617834394904449</v>
      </c>
      <c r="M104" s="161">
        <v>325</v>
      </c>
      <c r="N104" s="163">
        <f t="shared" si="19"/>
        <v>103.50318471337579</v>
      </c>
    </row>
    <row r="105" spans="1:15" s="143" customFormat="1" ht="27" customHeight="1" x14ac:dyDescent="0.25">
      <c r="A105" s="143">
        <v>101</v>
      </c>
      <c r="B105" s="136" t="s">
        <v>165</v>
      </c>
      <c r="C105" s="136" t="s">
        <v>166</v>
      </c>
      <c r="D105" s="140">
        <v>0</v>
      </c>
      <c r="E105" s="141"/>
      <c r="F105" s="149">
        <v>1</v>
      </c>
      <c r="G105" s="152">
        <f t="shared" si="15"/>
        <v>1</v>
      </c>
      <c r="H105" s="155">
        <v>200</v>
      </c>
      <c r="I105" s="156">
        <f t="shared" si="16"/>
        <v>63.694267515923563</v>
      </c>
      <c r="J105" s="142">
        <f t="shared" si="17"/>
        <v>80</v>
      </c>
      <c r="K105" s="157">
        <v>250</v>
      </c>
      <c r="L105" s="159">
        <f t="shared" si="18"/>
        <v>79.617834394904449</v>
      </c>
      <c r="M105" s="161">
        <v>325</v>
      </c>
      <c r="N105" s="163">
        <f t="shared" si="19"/>
        <v>103.50318471337579</v>
      </c>
    </row>
    <row r="106" spans="1:15" s="143" customFormat="1" ht="27" customHeight="1" x14ac:dyDescent="0.25">
      <c r="A106" s="143">
        <v>102</v>
      </c>
      <c r="B106" s="136" t="s">
        <v>167</v>
      </c>
      <c r="C106" s="136" t="s">
        <v>168</v>
      </c>
      <c r="D106" s="140">
        <v>0</v>
      </c>
      <c r="E106" s="141"/>
      <c r="F106" s="149">
        <v>1</v>
      </c>
      <c r="G106" s="152">
        <f t="shared" si="15"/>
        <v>1</v>
      </c>
      <c r="H106" s="155">
        <v>80</v>
      </c>
      <c r="I106" s="156">
        <f t="shared" si="16"/>
        <v>25.477707006369425</v>
      </c>
      <c r="J106" s="142">
        <f t="shared" si="17"/>
        <v>80</v>
      </c>
      <c r="K106" s="157">
        <v>100</v>
      </c>
      <c r="L106" s="159">
        <f t="shared" si="18"/>
        <v>31.847133757961782</v>
      </c>
      <c r="M106" s="161">
        <v>115</v>
      </c>
      <c r="N106" s="163">
        <f t="shared" si="19"/>
        <v>36.624203821656053</v>
      </c>
    </row>
    <row r="107" spans="1:15" s="139" customFormat="1" ht="27" customHeight="1" x14ac:dyDescent="0.25">
      <c r="A107" s="143">
        <v>103</v>
      </c>
      <c r="B107" s="136" t="s">
        <v>169</v>
      </c>
      <c r="C107" s="136" t="s">
        <v>170</v>
      </c>
      <c r="D107" s="140">
        <v>0</v>
      </c>
      <c r="E107" s="141"/>
      <c r="F107" s="149">
        <v>1</v>
      </c>
      <c r="G107" s="152">
        <f t="shared" si="15"/>
        <v>1</v>
      </c>
      <c r="H107" s="155">
        <v>200</v>
      </c>
      <c r="I107" s="156">
        <f t="shared" si="16"/>
        <v>63.694267515923563</v>
      </c>
      <c r="J107" s="142">
        <f t="shared" si="17"/>
        <v>80</v>
      </c>
      <c r="K107" s="157">
        <v>250</v>
      </c>
      <c r="L107" s="159">
        <f t="shared" si="18"/>
        <v>79.617834394904449</v>
      </c>
      <c r="M107" s="161">
        <v>295</v>
      </c>
      <c r="N107" s="163">
        <f t="shared" si="19"/>
        <v>93.949044585987252</v>
      </c>
      <c r="O107" s="143"/>
    </row>
    <row r="108" spans="1:15" s="143" customFormat="1" ht="27" customHeight="1" x14ac:dyDescent="0.25">
      <c r="A108" s="143">
        <v>104</v>
      </c>
      <c r="B108" s="136" t="s">
        <v>171</v>
      </c>
      <c r="C108" s="136" t="s">
        <v>172</v>
      </c>
      <c r="D108" s="140">
        <v>0</v>
      </c>
      <c r="E108" s="141">
        <v>0</v>
      </c>
      <c r="F108" s="149"/>
      <c r="G108" s="152">
        <f t="shared" si="15"/>
        <v>0</v>
      </c>
      <c r="H108" s="155">
        <v>240</v>
      </c>
      <c r="I108" s="156">
        <f t="shared" si="16"/>
        <v>76.43312101910827</v>
      </c>
      <c r="J108" s="142">
        <f t="shared" si="17"/>
        <v>80</v>
      </c>
      <c r="K108" s="157">
        <v>300</v>
      </c>
      <c r="L108" s="159">
        <f t="shared" si="18"/>
        <v>95.541401273885342</v>
      </c>
      <c r="M108" s="161">
        <v>475</v>
      </c>
      <c r="N108" s="163">
        <f t="shared" si="19"/>
        <v>151.27388535031847</v>
      </c>
    </row>
    <row r="109" spans="1:15" s="143" customFormat="1" ht="27" customHeight="1" x14ac:dyDescent="0.25">
      <c r="A109" s="143">
        <v>105</v>
      </c>
      <c r="B109" s="136" t="s">
        <v>173</v>
      </c>
      <c r="C109" s="136" t="s">
        <v>174</v>
      </c>
      <c r="D109" s="140">
        <v>2</v>
      </c>
      <c r="E109" s="141">
        <v>2</v>
      </c>
      <c r="F109" s="149"/>
      <c r="G109" s="152">
        <f t="shared" si="15"/>
        <v>4</v>
      </c>
      <c r="H109" s="155">
        <v>320</v>
      </c>
      <c r="I109" s="156">
        <f t="shared" si="16"/>
        <v>101.9108280254777</v>
      </c>
      <c r="J109" s="142">
        <f t="shared" si="17"/>
        <v>80</v>
      </c>
      <c r="K109" s="157">
        <v>400</v>
      </c>
      <c r="L109" s="159">
        <f t="shared" si="18"/>
        <v>127.38853503184713</v>
      </c>
      <c r="M109" s="161">
        <v>500</v>
      </c>
      <c r="N109" s="163">
        <f t="shared" si="19"/>
        <v>159.2356687898089</v>
      </c>
    </row>
    <row r="110" spans="1:15" s="143" customFormat="1" ht="27" customHeight="1" x14ac:dyDescent="0.25">
      <c r="A110" s="143">
        <v>106</v>
      </c>
      <c r="B110" s="136" t="s">
        <v>175</v>
      </c>
      <c r="C110" s="136" t="s">
        <v>176</v>
      </c>
      <c r="D110" s="140">
        <v>0</v>
      </c>
      <c r="E110" s="141"/>
      <c r="F110" s="149">
        <v>1</v>
      </c>
      <c r="G110" s="152">
        <f t="shared" si="15"/>
        <v>1</v>
      </c>
      <c r="H110" s="155">
        <v>200</v>
      </c>
      <c r="I110" s="156">
        <f t="shared" si="16"/>
        <v>63.694267515923563</v>
      </c>
      <c r="J110" s="142">
        <f t="shared" si="17"/>
        <v>80</v>
      </c>
      <c r="K110" s="157">
        <v>250</v>
      </c>
      <c r="L110" s="159">
        <f t="shared" si="18"/>
        <v>79.617834394904449</v>
      </c>
      <c r="M110" s="161">
        <v>400</v>
      </c>
      <c r="N110" s="163">
        <f t="shared" si="19"/>
        <v>127.38853503184713</v>
      </c>
    </row>
    <row r="111" spans="1:15" s="143" customFormat="1" ht="27" customHeight="1" x14ac:dyDescent="0.25">
      <c r="A111" s="143">
        <v>107</v>
      </c>
      <c r="B111" s="136" t="s">
        <v>177</v>
      </c>
      <c r="C111" s="136" t="s">
        <v>178</v>
      </c>
      <c r="D111" s="140">
        <v>0</v>
      </c>
      <c r="E111" s="141"/>
      <c r="F111" s="149">
        <v>1</v>
      </c>
      <c r="G111" s="152">
        <f t="shared" si="15"/>
        <v>1</v>
      </c>
      <c r="H111" s="155">
        <v>200</v>
      </c>
      <c r="I111" s="156">
        <f t="shared" si="16"/>
        <v>63.694267515923563</v>
      </c>
      <c r="J111" s="142">
        <f t="shared" si="17"/>
        <v>80</v>
      </c>
      <c r="K111" s="157">
        <v>250</v>
      </c>
      <c r="L111" s="159">
        <f t="shared" si="18"/>
        <v>79.617834394904449</v>
      </c>
      <c r="M111" s="161">
        <v>400</v>
      </c>
      <c r="N111" s="163">
        <f t="shared" si="19"/>
        <v>127.38853503184713</v>
      </c>
    </row>
    <row r="112" spans="1:15" s="143" customFormat="1" ht="27" customHeight="1" x14ac:dyDescent="0.25">
      <c r="A112" s="143">
        <v>108</v>
      </c>
      <c r="B112" s="136" t="s">
        <v>185</v>
      </c>
      <c r="C112" s="136" t="s">
        <v>389</v>
      </c>
      <c r="D112" s="140">
        <v>0</v>
      </c>
      <c r="E112" s="141"/>
      <c r="F112" s="149">
        <v>1</v>
      </c>
      <c r="G112" s="152">
        <f t="shared" si="15"/>
        <v>1</v>
      </c>
      <c r="H112" s="155">
        <v>120</v>
      </c>
      <c r="I112" s="156">
        <f t="shared" si="16"/>
        <v>38.216560509554135</v>
      </c>
      <c r="J112" s="142">
        <f t="shared" si="17"/>
        <v>80</v>
      </c>
      <c r="K112" s="157">
        <v>150</v>
      </c>
      <c r="L112" s="159">
        <f t="shared" si="18"/>
        <v>47.770700636942671</v>
      </c>
      <c r="M112" s="161">
        <v>200</v>
      </c>
      <c r="N112" s="163">
        <f t="shared" si="19"/>
        <v>63.694267515923563</v>
      </c>
    </row>
    <row r="113" spans="1:14" s="143" customFormat="1" ht="27" customHeight="1" x14ac:dyDescent="0.25">
      <c r="A113" s="143">
        <v>109</v>
      </c>
      <c r="B113" s="136" t="s">
        <v>179</v>
      </c>
      <c r="C113" s="136" t="s">
        <v>180</v>
      </c>
      <c r="D113" s="140">
        <v>0</v>
      </c>
      <c r="E113" s="141"/>
      <c r="F113" s="149">
        <v>1</v>
      </c>
      <c r="G113" s="152">
        <f t="shared" si="15"/>
        <v>1</v>
      </c>
      <c r="H113" s="155">
        <v>200</v>
      </c>
      <c r="I113" s="156">
        <f t="shared" si="16"/>
        <v>63.694267515923563</v>
      </c>
      <c r="J113" s="142">
        <f t="shared" si="17"/>
        <v>80</v>
      </c>
      <c r="K113" s="157">
        <v>250</v>
      </c>
      <c r="L113" s="159">
        <f t="shared" si="18"/>
        <v>79.617834394904449</v>
      </c>
      <c r="M113" s="161">
        <v>400</v>
      </c>
      <c r="N113" s="163">
        <f t="shared" si="19"/>
        <v>127.38853503184713</v>
      </c>
    </row>
    <row r="114" spans="1:14" s="143" customFormat="1" ht="27" customHeight="1" x14ac:dyDescent="0.25">
      <c r="A114" s="143">
        <v>110</v>
      </c>
      <c r="B114" s="136" t="s">
        <v>181</v>
      </c>
      <c r="C114" s="136" t="s">
        <v>182</v>
      </c>
      <c r="D114" s="140">
        <v>0</v>
      </c>
      <c r="E114" s="141"/>
      <c r="F114" s="149">
        <v>1</v>
      </c>
      <c r="G114" s="152">
        <f t="shared" si="15"/>
        <v>1</v>
      </c>
      <c r="H114" s="155">
        <v>200</v>
      </c>
      <c r="I114" s="156">
        <f t="shared" si="16"/>
        <v>63.694267515923563</v>
      </c>
      <c r="J114" s="142">
        <f t="shared" si="17"/>
        <v>80</v>
      </c>
      <c r="K114" s="157">
        <v>250</v>
      </c>
      <c r="L114" s="159">
        <f t="shared" si="18"/>
        <v>79.617834394904449</v>
      </c>
      <c r="M114" s="161">
        <v>400</v>
      </c>
      <c r="N114" s="163">
        <f t="shared" si="19"/>
        <v>127.38853503184713</v>
      </c>
    </row>
    <row r="115" spans="1:14" s="143" customFormat="1" ht="27" customHeight="1" x14ac:dyDescent="0.25">
      <c r="A115" s="143">
        <v>111</v>
      </c>
      <c r="B115" s="136" t="s">
        <v>183</v>
      </c>
      <c r="C115" s="136" t="s">
        <v>184</v>
      </c>
      <c r="D115" s="140">
        <v>0</v>
      </c>
      <c r="E115" s="141">
        <v>0</v>
      </c>
      <c r="F115" s="149"/>
      <c r="G115" s="152">
        <f t="shared" si="15"/>
        <v>0</v>
      </c>
      <c r="H115" s="155">
        <v>200</v>
      </c>
      <c r="I115" s="156">
        <f t="shared" si="16"/>
        <v>63.694267515923563</v>
      </c>
      <c r="J115" s="142">
        <f t="shared" si="17"/>
        <v>80</v>
      </c>
      <c r="K115" s="157">
        <v>250</v>
      </c>
      <c r="L115" s="159">
        <f t="shared" si="18"/>
        <v>79.617834394904449</v>
      </c>
      <c r="M115" s="161">
        <v>400</v>
      </c>
      <c r="N115" s="163">
        <f t="shared" si="19"/>
        <v>127.38853503184713</v>
      </c>
    </row>
    <row r="116" spans="1:14" s="143" customFormat="1" ht="27" customHeight="1" x14ac:dyDescent="0.25">
      <c r="A116" s="143">
        <v>112</v>
      </c>
      <c r="B116" s="136" t="s">
        <v>186</v>
      </c>
      <c r="C116" s="136" t="s">
        <v>187</v>
      </c>
      <c r="D116" s="140">
        <v>0</v>
      </c>
      <c r="E116" s="141"/>
      <c r="F116" s="149">
        <v>1</v>
      </c>
      <c r="G116" s="152">
        <f t="shared" si="15"/>
        <v>1</v>
      </c>
      <c r="H116" s="155">
        <v>240</v>
      </c>
      <c r="I116" s="156">
        <f t="shared" si="16"/>
        <v>76.43312101910827</v>
      </c>
      <c r="J116" s="142">
        <f t="shared" si="17"/>
        <v>80</v>
      </c>
      <c r="K116" s="157">
        <v>300</v>
      </c>
      <c r="L116" s="159">
        <f t="shared" si="18"/>
        <v>95.541401273885342</v>
      </c>
      <c r="M116" s="161">
        <v>350</v>
      </c>
      <c r="N116" s="163">
        <f t="shared" si="19"/>
        <v>111.46496815286623</v>
      </c>
    </row>
    <row r="117" spans="1:14" s="143" customFormat="1" ht="27" customHeight="1" x14ac:dyDescent="0.25">
      <c r="A117" s="143">
        <v>113</v>
      </c>
      <c r="B117" s="136" t="s">
        <v>188</v>
      </c>
      <c r="C117" s="136" t="s">
        <v>189</v>
      </c>
      <c r="D117" s="140">
        <v>0</v>
      </c>
      <c r="E117" s="141"/>
      <c r="F117" s="149">
        <v>1</v>
      </c>
      <c r="G117" s="152">
        <f t="shared" si="15"/>
        <v>1</v>
      </c>
      <c r="H117" s="155">
        <v>200</v>
      </c>
      <c r="I117" s="156">
        <f t="shared" si="16"/>
        <v>63.694267515923563</v>
      </c>
      <c r="J117" s="142">
        <f t="shared" si="17"/>
        <v>80</v>
      </c>
      <c r="K117" s="157">
        <v>250</v>
      </c>
      <c r="L117" s="159">
        <f t="shared" si="18"/>
        <v>79.617834394904449</v>
      </c>
      <c r="M117" s="161">
        <v>400</v>
      </c>
      <c r="N117" s="163">
        <f t="shared" si="19"/>
        <v>127.38853503184713</v>
      </c>
    </row>
    <row r="118" spans="1:14" s="143" customFormat="1" ht="27" customHeight="1" x14ac:dyDescent="0.25">
      <c r="A118" s="143">
        <v>114</v>
      </c>
      <c r="B118" s="136" t="s">
        <v>190</v>
      </c>
      <c r="C118" s="136" t="s">
        <v>191</v>
      </c>
      <c r="D118" s="140">
        <v>0</v>
      </c>
      <c r="E118" s="141"/>
      <c r="F118" s="149">
        <v>1</v>
      </c>
      <c r="G118" s="152">
        <f t="shared" si="15"/>
        <v>1</v>
      </c>
      <c r="H118" s="155">
        <v>200</v>
      </c>
      <c r="I118" s="156">
        <f t="shared" si="16"/>
        <v>63.694267515923563</v>
      </c>
      <c r="J118" s="142">
        <f t="shared" si="17"/>
        <v>80</v>
      </c>
      <c r="K118" s="157">
        <v>250</v>
      </c>
      <c r="L118" s="159">
        <f t="shared" si="18"/>
        <v>79.617834394904449</v>
      </c>
      <c r="M118" s="161">
        <v>400</v>
      </c>
      <c r="N118" s="163">
        <f t="shared" si="19"/>
        <v>127.38853503184713</v>
      </c>
    </row>
    <row r="119" spans="1:14" s="143" customFormat="1" ht="27" customHeight="1" x14ac:dyDescent="0.25">
      <c r="A119" s="143">
        <v>115</v>
      </c>
      <c r="B119" s="136" t="s">
        <v>192</v>
      </c>
      <c r="C119" s="136" t="s">
        <v>193</v>
      </c>
      <c r="D119" s="140">
        <v>2</v>
      </c>
      <c r="E119" s="141"/>
      <c r="F119" s="149">
        <v>2</v>
      </c>
      <c r="G119" s="152">
        <f t="shared" si="15"/>
        <v>4</v>
      </c>
      <c r="H119" s="155">
        <v>250</v>
      </c>
      <c r="I119" s="156">
        <f t="shared" si="16"/>
        <v>79.617834394904449</v>
      </c>
      <c r="J119" s="142">
        <f t="shared" si="17"/>
        <v>71.428571428571431</v>
      </c>
      <c r="K119" s="157">
        <v>350</v>
      </c>
      <c r="L119" s="159">
        <f t="shared" si="18"/>
        <v>111.46496815286623</v>
      </c>
      <c r="M119" s="161">
        <v>445</v>
      </c>
      <c r="N119" s="163">
        <f t="shared" si="19"/>
        <v>141.71974522292993</v>
      </c>
    </row>
    <row r="120" spans="1:14" s="143" customFormat="1" ht="27" customHeight="1" x14ac:dyDescent="0.25">
      <c r="A120" s="143">
        <v>116</v>
      </c>
      <c r="B120" s="136" t="s">
        <v>194</v>
      </c>
      <c r="C120" s="136" t="s">
        <v>195</v>
      </c>
      <c r="D120" s="140">
        <v>0</v>
      </c>
      <c r="E120" s="141"/>
      <c r="F120" s="149">
        <v>1</v>
      </c>
      <c r="G120" s="152">
        <f t="shared" si="15"/>
        <v>1</v>
      </c>
      <c r="H120" s="155">
        <v>240</v>
      </c>
      <c r="I120" s="156">
        <f t="shared" si="16"/>
        <v>76.43312101910827</v>
      </c>
      <c r="J120" s="142">
        <f t="shared" si="17"/>
        <v>80</v>
      </c>
      <c r="K120" s="157">
        <v>300</v>
      </c>
      <c r="L120" s="159">
        <f t="shared" si="18"/>
        <v>95.541401273885342</v>
      </c>
      <c r="M120" s="161">
        <v>350</v>
      </c>
      <c r="N120" s="163">
        <f t="shared" si="19"/>
        <v>111.46496815286623</v>
      </c>
    </row>
    <row r="121" spans="1:14" s="143" customFormat="1" ht="27" customHeight="1" x14ac:dyDescent="0.25">
      <c r="A121" s="143">
        <v>117</v>
      </c>
      <c r="B121" s="136" t="s">
        <v>196</v>
      </c>
      <c r="C121" s="136" t="s">
        <v>475</v>
      </c>
      <c r="D121" s="140">
        <v>2</v>
      </c>
      <c r="E121" s="141"/>
      <c r="F121" s="149">
        <v>2</v>
      </c>
      <c r="G121" s="152">
        <f t="shared" si="15"/>
        <v>4</v>
      </c>
      <c r="H121" s="155">
        <v>160</v>
      </c>
      <c r="I121" s="156">
        <f t="shared" si="16"/>
        <v>50.955414012738849</v>
      </c>
      <c r="J121" s="142">
        <f t="shared" si="17"/>
        <v>80</v>
      </c>
      <c r="K121" s="157">
        <v>200</v>
      </c>
      <c r="L121" s="159">
        <f t="shared" si="18"/>
        <v>63.694267515923563</v>
      </c>
      <c r="M121" s="161">
        <v>225</v>
      </c>
      <c r="N121" s="163">
        <f t="shared" si="19"/>
        <v>71.656050955414017</v>
      </c>
    </row>
    <row r="122" spans="1:14" s="143" customFormat="1" ht="27" customHeight="1" x14ac:dyDescent="0.25">
      <c r="A122" s="143">
        <v>118</v>
      </c>
      <c r="B122" s="136" t="s">
        <v>411</v>
      </c>
      <c r="C122" s="136" t="s">
        <v>197</v>
      </c>
      <c r="D122" s="140">
        <v>2</v>
      </c>
      <c r="E122" s="141">
        <v>1</v>
      </c>
      <c r="F122" s="149"/>
      <c r="G122" s="152">
        <f t="shared" si="15"/>
        <v>3</v>
      </c>
      <c r="H122" s="155">
        <v>320</v>
      </c>
      <c r="I122" s="156">
        <f t="shared" si="16"/>
        <v>101.9108280254777</v>
      </c>
      <c r="J122" s="142">
        <f t="shared" si="17"/>
        <v>80</v>
      </c>
      <c r="K122" s="157">
        <v>400</v>
      </c>
      <c r="L122" s="159">
        <f t="shared" si="18"/>
        <v>127.38853503184713</v>
      </c>
      <c r="M122" s="161">
        <v>525</v>
      </c>
      <c r="N122" s="163">
        <f t="shared" si="19"/>
        <v>167.19745222929936</v>
      </c>
    </row>
    <row r="123" spans="1:14" s="143" customFormat="1" ht="27" customHeight="1" x14ac:dyDescent="0.25">
      <c r="A123" s="143">
        <v>119</v>
      </c>
      <c r="B123" s="136" t="s">
        <v>412</v>
      </c>
      <c r="C123" s="136" t="s">
        <v>198</v>
      </c>
      <c r="D123" s="140">
        <v>0</v>
      </c>
      <c r="E123" s="141"/>
      <c r="F123" s="149">
        <v>1</v>
      </c>
      <c r="G123" s="152">
        <f t="shared" si="15"/>
        <v>1</v>
      </c>
      <c r="H123" s="155">
        <v>320</v>
      </c>
      <c r="I123" s="156">
        <f t="shared" si="16"/>
        <v>101.9108280254777</v>
      </c>
      <c r="J123" s="142">
        <f t="shared" si="17"/>
        <v>80</v>
      </c>
      <c r="K123" s="157">
        <v>400</v>
      </c>
      <c r="L123" s="159">
        <v>127.38853503184713</v>
      </c>
      <c r="M123" s="161">
        <v>525</v>
      </c>
      <c r="N123" s="163">
        <v>167.19745222929936</v>
      </c>
    </row>
    <row r="124" spans="1:14" s="143" customFormat="1" ht="27" customHeight="1" x14ac:dyDescent="0.25">
      <c r="A124" s="143">
        <v>120</v>
      </c>
      <c r="B124" s="136" t="s">
        <v>413</v>
      </c>
      <c r="C124" s="136" t="s">
        <v>199</v>
      </c>
      <c r="D124" s="140">
        <v>0</v>
      </c>
      <c r="E124" s="141"/>
      <c r="F124" s="149">
        <v>1</v>
      </c>
      <c r="G124" s="152">
        <f t="shared" si="15"/>
        <v>1</v>
      </c>
      <c r="H124" s="155">
        <v>320</v>
      </c>
      <c r="I124" s="156">
        <f t="shared" si="16"/>
        <v>101.9108280254777</v>
      </c>
      <c r="J124" s="142">
        <f t="shared" si="17"/>
        <v>80</v>
      </c>
      <c r="K124" s="157">
        <v>400</v>
      </c>
      <c r="L124" s="159">
        <v>127.38853503184713</v>
      </c>
      <c r="M124" s="161">
        <v>525</v>
      </c>
      <c r="N124" s="163">
        <v>167.19745222929936</v>
      </c>
    </row>
    <row r="125" spans="1:14" s="143" customFormat="1" ht="27" customHeight="1" x14ac:dyDescent="0.25">
      <c r="A125" s="143">
        <v>121</v>
      </c>
      <c r="B125" s="136" t="s">
        <v>486</v>
      </c>
      <c r="C125" s="136" t="s">
        <v>487</v>
      </c>
      <c r="D125" s="140">
        <v>0</v>
      </c>
      <c r="E125" s="141"/>
      <c r="F125" s="149">
        <v>1</v>
      </c>
      <c r="G125" s="152">
        <f t="shared" si="15"/>
        <v>1</v>
      </c>
      <c r="H125" s="155">
        <v>320</v>
      </c>
      <c r="I125" s="156">
        <f t="shared" si="16"/>
        <v>101.9108280254777</v>
      </c>
      <c r="J125" s="142">
        <f t="shared" si="17"/>
        <v>80</v>
      </c>
      <c r="K125" s="157">
        <v>400</v>
      </c>
      <c r="L125" s="159">
        <v>127.38853503184713</v>
      </c>
      <c r="M125" s="161">
        <v>525</v>
      </c>
      <c r="N125" s="163">
        <v>167.19745222929936</v>
      </c>
    </row>
    <row r="126" spans="1:14" s="143" customFormat="1" ht="27" customHeight="1" x14ac:dyDescent="0.25">
      <c r="A126" s="143">
        <v>122</v>
      </c>
      <c r="B126" s="136" t="s">
        <v>200</v>
      </c>
      <c r="C126" s="136" t="s">
        <v>201</v>
      </c>
      <c r="D126" s="140">
        <v>0</v>
      </c>
      <c r="E126" s="141"/>
      <c r="F126" s="149">
        <v>1</v>
      </c>
      <c r="G126" s="152">
        <f t="shared" si="15"/>
        <v>1</v>
      </c>
      <c r="H126" s="155">
        <v>240</v>
      </c>
      <c r="I126" s="156">
        <f t="shared" si="16"/>
        <v>76.43312101910827</v>
      </c>
      <c r="J126" s="142">
        <f t="shared" si="17"/>
        <v>80</v>
      </c>
      <c r="K126" s="157">
        <v>300</v>
      </c>
      <c r="L126" s="159">
        <v>96</v>
      </c>
      <c r="M126" s="161">
        <v>350</v>
      </c>
      <c r="N126" s="163">
        <f>M126/3.14</f>
        <v>111.46496815286623</v>
      </c>
    </row>
    <row r="127" spans="1:14" s="143" customFormat="1" ht="27" customHeight="1" x14ac:dyDescent="0.25">
      <c r="A127" s="143">
        <v>123</v>
      </c>
      <c r="B127" s="136" t="s">
        <v>202</v>
      </c>
      <c r="C127" s="136" t="s">
        <v>203</v>
      </c>
      <c r="D127" s="140">
        <v>0</v>
      </c>
      <c r="E127" s="141"/>
      <c r="F127" s="149">
        <v>1</v>
      </c>
      <c r="G127" s="152">
        <f t="shared" si="15"/>
        <v>1</v>
      </c>
      <c r="H127" s="155">
        <v>240</v>
      </c>
      <c r="I127" s="156">
        <f t="shared" si="16"/>
        <v>76.43312101910827</v>
      </c>
      <c r="J127" s="142">
        <f t="shared" si="17"/>
        <v>80</v>
      </c>
      <c r="K127" s="157">
        <v>300</v>
      </c>
      <c r="L127" s="159">
        <f>K127/3.14</f>
        <v>95.541401273885342</v>
      </c>
      <c r="M127" s="161">
        <v>350</v>
      </c>
      <c r="N127" s="163">
        <f>M127/3.14</f>
        <v>111.46496815286623</v>
      </c>
    </row>
    <row r="128" spans="1:14" s="143" customFormat="1" ht="27" customHeight="1" x14ac:dyDescent="0.25">
      <c r="A128" s="143">
        <v>124</v>
      </c>
      <c r="B128" s="136" t="s">
        <v>204</v>
      </c>
      <c r="C128" s="136" t="s">
        <v>205</v>
      </c>
      <c r="D128" s="140">
        <v>0</v>
      </c>
      <c r="E128" s="141"/>
      <c r="F128" s="149">
        <v>1</v>
      </c>
      <c r="G128" s="152">
        <f t="shared" si="15"/>
        <v>1</v>
      </c>
      <c r="H128" s="155">
        <v>320</v>
      </c>
      <c r="I128" s="156">
        <f t="shared" si="16"/>
        <v>101.9108280254777</v>
      </c>
      <c r="J128" s="142">
        <f t="shared" si="17"/>
        <v>80</v>
      </c>
      <c r="K128" s="157">
        <v>400</v>
      </c>
      <c r="L128" s="159">
        <v>127.38853503184713</v>
      </c>
      <c r="M128" s="161">
        <v>525</v>
      </c>
      <c r="N128" s="163">
        <v>167.19745222929936</v>
      </c>
    </row>
    <row r="129" spans="1:14" s="143" customFormat="1" ht="27" customHeight="1" x14ac:dyDescent="0.25">
      <c r="A129" s="143">
        <v>125</v>
      </c>
      <c r="B129" s="136" t="s">
        <v>206</v>
      </c>
      <c r="C129" s="136" t="s">
        <v>390</v>
      </c>
      <c r="D129" s="140">
        <v>0</v>
      </c>
      <c r="E129" s="141"/>
      <c r="F129" s="149">
        <v>1</v>
      </c>
      <c r="G129" s="152">
        <f t="shared" si="15"/>
        <v>1</v>
      </c>
      <c r="H129" s="155">
        <v>240</v>
      </c>
      <c r="I129" s="156">
        <f t="shared" si="16"/>
        <v>76.43312101910827</v>
      </c>
      <c r="J129" s="142">
        <f t="shared" si="17"/>
        <v>80</v>
      </c>
      <c r="K129" s="157">
        <v>300</v>
      </c>
      <c r="L129" s="159">
        <v>350</v>
      </c>
      <c r="M129" s="161">
        <v>111.46496815286623</v>
      </c>
      <c r="N129" s="163">
        <f t="shared" ref="N129:N160" si="20">M129/3.14</f>
        <v>35.498397500912809</v>
      </c>
    </row>
    <row r="130" spans="1:14" s="143" customFormat="1" ht="27" customHeight="1" x14ac:dyDescent="0.25">
      <c r="A130" s="143">
        <v>126</v>
      </c>
      <c r="B130" s="136" t="s">
        <v>207</v>
      </c>
      <c r="C130" s="136" t="s">
        <v>208</v>
      </c>
      <c r="D130" s="140">
        <v>0</v>
      </c>
      <c r="E130" s="141"/>
      <c r="F130" s="149">
        <v>1</v>
      </c>
      <c r="G130" s="152">
        <f t="shared" si="15"/>
        <v>1</v>
      </c>
      <c r="H130" s="155">
        <v>200</v>
      </c>
      <c r="I130" s="156">
        <f t="shared" si="16"/>
        <v>63.694267515923563</v>
      </c>
      <c r="J130" s="142">
        <f t="shared" si="17"/>
        <v>80</v>
      </c>
      <c r="K130" s="157">
        <v>250</v>
      </c>
      <c r="L130" s="159">
        <f t="shared" ref="L130:L160" si="21">K130/3.14</f>
        <v>79.617834394904449</v>
      </c>
      <c r="M130" s="161">
        <v>305</v>
      </c>
      <c r="N130" s="163">
        <f t="shared" si="20"/>
        <v>97.133757961783431</v>
      </c>
    </row>
    <row r="131" spans="1:14" s="143" customFormat="1" ht="27" customHeight="1" x14ac:dyDescent="0.25">
      <c r="A131" s="143">
        <v>127</v>
      </c>
      <c r="B131" s="136" t="s">
        <v>209</v>
      </c>
      <c r="C131" s="136" t="s">
        <v>210</v>
      </c>
      <c r="D131" s="140">
        <v>2</v>
      </c>
      <c r="E131" s="141">
        <v>2</v>
      </c>
      <c r="F131" s="149"/>
      <c r="G131" s="152">
        <f t="shared" si="15"/>
        <v>4</v>
      </c>
      <c r="H131" s="155">
        <v>280</v>
      </c>
      <c r="I131" s="156">
        <f t="shared" si="16"/>
        <v>89.171974522292984</v>
      </c>
      <c r="J131" s="142">
        <f t="shared" si="17"/>
        <v>80</v>
      </c>
      <c r="K131" s="157">
        <v>350</v>
      </c>
      <c r="L131" s="159">
        <f t="shared" si="21"/>
        <v>111.46496815286623</v>
      </c>
      <c r="M131" s="161">
        <v>375</v>
      </c>
      <c r="N131" s="163">
        <f t="shared" si="20"/>
        <v>119.42675159235668</v>
      </c>
    </row>
    <row r="132" spans="1:14" s="143" customFormat="1" ht="27" customHeight="1" x14ac:dyDescent="0.25">
      <c r="A132" s="143">
        <v>128</v>
      </c>
      <c r="B132" s="136" t="s">
        <v>211</v>
      </c>
      <c r="C132" s="136" t="s">
        <v>212</v>
      </c>
      <c r="D132" s="140">
        <v>0</v>
      </c>
      <c r="E132" s="141"/>
      <c r="F132" s="149">
        <v>1</v>
      </c>
      <c r="G132" s="152">
        <f t="shared" si="15"/>
        <v>1</v>
      </c>
      <c r="H132" s="155">
        <v>240</v>
      </c>
      <c r="I132" s="156">
        <f t="shared" si="16"/>
        <v>76.43312101910827</v>
      </c>
      <c r="J132" s="142">
        <f t="shared" si="17"/>
        <v>80</v>
      </c>
      <c r="K132" s="157">
        <v>300</v>
      </c>
      <c r="L132" s="159">
        <f t="shared" si="21"/>
        <v>95.541401273885342</v>
      </c>
      <c r="M132" s="161">
        <v>350</v>
      </c>
      <c r="N132" s="163">
        <f t="shared" si="20"/>
        <v>111.46496815286623</v>
      </c>
    </row>
    <row r="133" spans="1:14" s="143" customFormat="1" ht="27" customHeight="1" x14ac:dyDescent="0.25">
      <c r="A133" s="143">
        <v>129</v>
      </c>
      <c r="B133" s="136" t="s">
        <v>414</v>
      </c>
      <c r="C133" s="136" t="s">
        <v>213</v>
      </c>
      <c r="D133" s="140">
        <v>0</v>
      </c>
      <c r="E133" s="141"/>
      <c r="F133" s="149">
        <v>0</v>
      </c>
      <c r="G133" s="152">
        <f t="shared" ref="G133:G165" si="22">D133+E133+F133</f>
        <v>0</v>
      </c>
      <c r="H133" s="155">
        <v>400</v>
      </c>
      <c r="I133" s="156">
        <f t="shared" ref="I133:I165" si="23">H133/3.14</f>
        <v>127.38853503184713</v>
      </c>
      <c r="J133" s="142">
        <f t="shared" ref="J133:J165" si="24">H133/K133*100</f>
        <v>80</v>
      </c>
      <c r="K133" s="157">
        <v>500</v>
      </c>
      <c r="L133" s="159">
        <f t="shared" si="21"/>
        <v>159.2356687898089</v>
      </c>
      <c r="M133" s="161">
        <v>645</v>
      </c>
      <c r="N133" s="163">
        <f t="shared" si="20"/>
        <v>205.4140127388535</v>
      </c>
    </row>
    <row r="134" spans="1:14" s="143" customFormat="1" ht="27" customHeight="1" x14ac:dyDescent="0.25">
      <c r="A134" s="143">
        <v>130</v>
      </c>
      <c r="B134" s="136" t="s">
        <v>415</v>
      </c>
      <c r="C134" s="136"/>
      <c r="D134" s="140">
        <v>0</v>
      </c>
      <c r="E134" s="141"/>
      <c r="F134" s="149">
        <v>0</v>
      </c>
      <c r="G134" s="152">
        <f t="shared" si="22"/>
        <v>0</v>
      </c>
      <c r="H134" s="155">
        <v>400</v>
      </c>
      <c r="I134" s="156">
        <f t="shared" si="23"/>
        <v>127.38853503184713</v>
      </c>
      <c r="J134" s="142">
        <f t="shared" si="24"/>
        <v>80</v>
      </c>
      <c r="K134" s="157">
        <v>500</v>
      </c>
      <c r="L134" s="159">
        <f t="shared" si="21"/>
        <v>159.2356687898089</v>
      </c>
      <c r="M134" s="161">
        <v>645</v>
      </c>
      <c r="N134" s="163">
        <f t="shared" si="20"/>
        <v>205.4140127388535</v>
      </c>
    </row>
    <row r="135" spans="1:14" s="143" customFormat="1" ht="27" customHeight="1" x14ac:dyDescent="0.25">
      <c r="A135" s="143">
        <v>131</v>
      </c>
      <c r="B135" s="136" t="s">
        <v>416</v>
      </c>
      <c r="C135" s="136" t="s">
        <v>213</v>
      </c>
      <c r="D135" s="140">
        <v>0</v>
      </c>
      <c r="E135" s="141">
        <v>0</v>
      </c>
      <c r="F135" s="149"/>
      <c r="G135" s="152">
        <f t="shared" si="22"/>
        <v>0</v>
      </c>
      <c r="H135" s="155">
        <v>400</v>
      </c>
      <c r="I135" s="156">
        <f t="shared" si="23"/>
        <v>127.38853503184713</v>
      </c>
      <c r="J135" s="142">
        <f t="shared" si="24"/>
        <v>80</v>
      </c>
      <c r="K135" s="157">
        <v>500</v>
      </c>
      <c r="L135" s="159">
        <f t="shared" si="21"/>
        <v>159.2356687898089</v>
      </c>
      <c r="M135" s="161">
        <v>645</v>
      </c>
      <c r="N135" s="163">
        <f t="shared" si="20"/>
        <v>205.4140127388535</v>
      </c>
    </row>
    <row r="136" spans="1:14" s="143" customFormat="1" ht="27" customHeight="1" x14ac:dyDescent="0.25">
      <c r="A136" s="143">
        <v>132</v>
      </c>
      <c r="B136" s="136" t="s">
        <v>214</v>
      </c>
      <c r="C136" s="136" t="s">
        <v>374</v>
      </c>
      <c r="D136" s="140">
        <v>0</v>
      </c>
      <c r="E136" s="141"/>
      <c r="F136" s="149">
        <v>0</v>
      </c>
      <c r="G136" s="152">
        <f t="shared" si="22"/>
        <v>0</v>
      </c>
      <c r="H136" s="155">
        <v>240</v>
      </c>
      <c r="I136" s="156">
        <f t="shared" si="23"/>
        <v>76.43312101910827</v>
      </c>
      <c r="J136" s="142">
        <f t="shared" si="24"/>
        <v>80</v>
      </c>
      <c r="K136" s="157">
        <v>300</v>
      </c>
      <c r="L136" s="159">
        <f t="shared" si="21"/>
        <v>95.541401273885342</v>
      </c>
      <c r="M136" s="161">
        <v>350</v>
      </c>
      <c r="N136" s="163">
        <f t="shared" si="20"/>
        <v>111.46496815286623</v>
      </c>
    </row>
    <row r="137" spans="1:14" s="143" customFormat="1" ht="27" customHeight="1" x14ac:dyDescent="0.25">
      <c r="A137" s="143">
        <v>133</v>
      </c>
      <c r="B137" s="136" t="s">
        <v>215</v>
      </c>
      <c r="C137" s="136" t="s">
        <v>216</v>
      </c>
      <c r="D137" s="140">
        <v>0</v>
      </c>
      <c r="E137" s="141"/>
      <c r="F137" s="149">
        <v>0</v>
      </c>
      <c r="G137" s="152">
        <f t="shared" si="22"/>
        <v>0</v>
      </c>
      <c r="H137" s="155">
        <v>350</v>
      </c>
      <c r="I137" s="156">
        <f t="shared" si="23"/>
        <v>111.46496815286623</v>
      </c>
      <c r="J137" s="142">
        <f t="shared" si="24"/>
        <v>87.5</v>
      </c>
      <c r="K137" s="157">
        <v>400</v>
      </c>
      <c r="L137" s="159">
        <f t="shared" si="21"/>
        <v>127.38853503184713</v>
      </c>
      <c r="M137" s="161">
        <v>500</v>
      </c>
      <c r="N137" s="163">
        <f t="shared" si="20"/>
        <v>159.2356687898089</v>
      </c>
    </row>
    <row r="138" spans="1:14" s="143" customFormat="1" ht="27" customHeight="1" x14ac:dyDescent="0.25">
      <c r="A138" s="143">
        <v>134</v>
      </c>
      <c r="B138" s="136" t="s">
        <v>217</v>
      </c>
      <c r="C138" s="136"/>
      <c r="D138" s="140">
        <v>0</v>
      </c>
      <c r="E138" s="141"/>
      <c r="F138" s="149">
        <v>0</v>
      </c>
      <c r="G138" s="152">
        <f t="shared" si="22"/>
        <v>0</v>
      </c>
      <c r="H138" s="155">
        <v>240</v>
      </c>
      <c r="I138" s="156">
        <f t="shared" si="23"/>
        <v>76.43312101910827</v>
      </c>
      <c r="J138" s="142">
        <f t="shared" si="24"/>
        <v>80</v>
      </c>
      <c r="K138" s="157">
        <v>300</v>
      </c>
      <c r="L138" s="159">
        <f t="shared" si="21"/>
        <v>95.541401273885342</v>
      </c>
      <c r="M138" s="161">
        <v>350</v>
      </c>
      <c r="N138" s="163">
        <f t="shared" si="20"/>
        <v>111.46496815286623</v>
      </c>
    </row>
    <row r="139" spans="1:14" s="143" customFormat="1" ht="27" customHeight="1" x14ac:dyDescent="0.25">
      <c r="A139" s="143">
        <v>135</v>
      </c>
      <c r="B139" s="136" t="s">
        <v>417</v>
      </c>
      <c r="C139" s="136"/>
      <c r="D139" s="140">
        <v>0</v>
      </c>
      <c r="E139" s="141"/>
      <c r="F139" s="149">
        <v>0</v>
      </c>
      <c r="G139" s="152">
        <f t="shared" si="22"/>
        <v>0</v>
      </c>
      <c r="H139" s="155">
        <v>400</v>
      </c>
      <c r="I139" s="156">
        <f t="shared" si="23"/>
        <v>127.38853503184713</v>
      </c>
      <c r="J139" s="142">
        <f t="shared" si="24"/>
        <v>80</v>
      </c>
      <c r="K139" s="157">
        <v>500</v>
      </c>
      <c r="L139" s="159">
        <f t="shared" si="21"/>
        <v>159.2356687898089</v>
      </c>
      <c r="M139" s="161">
        <v>645</v>
      </c>
      <c r="N139" s="163">
        <f t="shared" si="20"/>
        <v>205.4140127388535</v>
      </c>
    </row>
    <row r="140" spans="1:14" s="143" customFormat="1" ht="27" customHeight="1" x14ac:dyDescent="0.25">
      <c r="A140" s="143">
        <v>136</v>
      </c>
      <c r="B140" s="136" t="s">
        <v>218</v>
      </c>
      <c r="C140" s="136" t="s">
        <v>375</v>
      </c>
      <c r="D140" s="140">
        <v>0</v>
      </c>
      <c r="E140" s="141"/>
      <c r="F140" s="149">
        <v>1</v>
      </c>
      <c r="G140" s="152">
        <f t="shared" si="22"/>
        <v>1</v>
      </c>
      <c r="H140" s="155">
        <v>200</v>
      </c>
      <c r="I140" s="156">
        <f t="shared" si="23"/>
        <v>63.694267515923563</v>
      </c>
      <c r="J140" s="142">
        <f t="shared" si="24"/>
        <v>80</v>
      </c>
      <c r="K140" s="157">
        <v>250</v>
      </c>
      <c r="L140" s="159">
        <f t="shared" si="21"/>
        <v>79.617834394904449</v>
      </c>
      <c r="M140" s="161">
        <v>300</v>
      </c>
      <c r="N140" s="163">
        <f t="shared" si="20"/>
        <v>95.541401273885342</v>
      </c>
    </row>
    <row r="141" spans="1:14" s="143" customFormat="1" ht="27" customHeight="1" x14ac:dyDescent="0.25">
      <c r="A141" s="143">
        <v>137</v>
      </c>
      <c r="B141" s="136" t="s">
        <v>219</v>
      </c>
      <c r="C141" s="136" t="s">
        <v>220</v>
      </c>
      <c r="D141" s="140">
        <v>2</v>
      </c>
      <c r="E141" s="141"/>
      <c r="F141" s="149">
        <v>1</v>
      </c>
      <c r="G141" s="152">
        <f t="shared" si="22"/>
        <v>3</v>
      </c>
      <c r="H141" s="155">
        <v>400</v>
      </c>
      <c r="I141" s="156">
        <f t="shared" si="23"/>
        <v>127.38853503184713</v>
      </c>
      <c r="J141" s="142">
        <f t="shared" si="24"/>
        <v>80</v>
      </c>
      <c r="K141" s="157">
        <v>500</v>
      </c>
      <c r="L141" s="159">
        <f t="shared" si="21"/>
        <v>159.2356687898089</v>
      </c>
      <c r="M141" s="161">
        <v>685</v>
      </c>
      <c r="N141" s="163">
        <f t="shared" si="20"/>
        <v>218.15286624203821</v>
      </c>
    </row>
    <row r="142" spans="1:14" s="143" customFormat="1" ht="27" customHeight="1" x14ac:dyDescent="0.25">
      <c r="A142" s="143">
        <v>138</v>
      </c>
      <c r="B142" s="136" t="s">
        <v>418</v>
      </c>
      <c r="C142" s="136" t="s">
        <v>221</v>
      </c>
      <c r="D142" s="140">
        <v>0</v>
      </c>
      <c r="E142" s="141"/>
      <c r="F142" s="149">
        <v>1</v>
      </c>
      <c r="G142" s="152">
        <f t="shared" si="22"/>
        <v>1</v>
      </c>
      <c r="H142" s="155">
        <v>500</v>
      </c>
      <c r="I142" s="156">
        <f t="shared" si="23"/>
        <v>159.2356687898089</v>
      </c>
      <c r="J142" s="142">
        <f t="shared" si="24"/>
        <v>83.333333333333343</v>
      </c>
      <c r="K142" s="157">
        <v>600</v>
      </c>
      <c r="L142" s="159">
        <f t="shared" si="21"/>
        <v>191.08280254777068</v>
      </c>
      <c r="M142" s="161">
        <v>650</v>
      </c>
      <c r="N142" s="163">
        <f t="shared" si="20"/>
        <v>207.00636942675158</v>
      </c>
    </row>
    <row r="143" spans="1:14" s="143" customFormat="1" ht="27" customHeight="1" x14ac:dyDescent="0.25">
      <c r="A143" s="143">
        <v>139</v>
      </c>
      <c r="B143" s="136" t="s">
        <v>419</v>
      </c>
      <c r="C143" s="136" t="s">
        <v>222</v>
      </c>
      <c r="D143" s="140">
        <v>0</v>
      </c>
      <c r="E143" s="141"/>
      <c r="F143" s="149">
        <v>1</v>
      </c>
      <c r="G143" s="152">
        <f t="shared" si="22"/>
        <v>1</v>
      </c>
      <c r="H143" s="155">
        <v>400</v>
      </c>
      <c r="I143" s="156">
        <f t="shared" si="23"/>
        <v>127.38853503184713</v>
      </c>
      <c r="J143" s="142">
        <f t="shared" si="24"/>
        <v>88.888888888888886</v>
      </c>
      <c r="K143" s="157">
        <v>450</v>
      </c>
      <c r="L143" s="159">
        <f t="shared" si="21"/>
        <v>143.31210191082803</v>
      </c>
      <c r="M143" s="161">
        <v>645</v>
      </c>
      <c r="N143" s="163">
        <f t="shared" si="20"/>
        <v>205.4140127388535</v>
      </c>
    </row>
    <row r="144" spans="1:14" s="143" customFormat="1" ht="27" customHeight="1" x14ac:dyDescent="0.25">
      <c r="A144" s="143">
        <v>140</v>
      </c>
      <c r="B144" s="136" t="s">
        <v>223</v>
      </c>
      <c r="C144" s="136" t="s">
        <v>224</v>
      </c>
      <c r="D144" s="140">
        <v>0</v>
      </c>
      <c r="E144" s="141">
        <v>2</v>
      </c>
      <c r="F144" s="149"/>
      <c r="G144" s="152">
        <f t="shared" si="22"/>
        <v>2</v>
      </c>
      <c r="H144" s="155">
        <v>400</v>
      </c>
      <c r="I144" s="156">
        <f t="shared" si="23"/>
        <v>127.38853503184713</v>
      </c>
      <c r="J144" s="142">
        <f t="shared" si="24"/>
        <v>80</v>
      </c>
      <c r="K144" s="157">
        <v>500</v>
      </c>
      <c r="L144" s="159">
        <f t="shared" si="21"/>
        <v>159.2356687898089</v>
      </c>
      <c r="M144" s="161">
        <v>675</v>
      </c>
      <c r="N144" s="163">
        <f t="shared" si="20"/>
        <v>214.96815286624204</v>
      </c>
    </row>
    <row r="145" spans="1:15" s="143" customFormat="1" ht="27" customHeight="1" x14ac:dyDescent="0.25">
      <c r="A145" s="143">
        <v>141</v>
      </c>
      <c r="B145" s="136" t="s">
        <v>225</v>
      </c>
      <c r="C145" s="136" t="s">
        <v>226</v>
      </c>
      <c r="D145" s="140">
        <v>0</v>
      </c>
      <c r="E145" s="141"/>
      <c r="F145" s="149">
        <v>1</v>
      </c>
      <c r="G145" s="152">
        <f t="shared" si="22"/>
        <v>1</v>
      </c>
      <c r="H145" s="155">
        <v>400</v>
      </c>
      <c r="I145" s="156">
        <f t="shared" si="23"/>
        <v>127.38853503184713</v>
      </c>
      <c r="J145" s="142">
        <f t="shared" si="24"/>
        <v>80</v>
      </c>
      <c r="K145" s="157">
        <v>500</v>
      </c>
      <c r="L145" s="159">
        <f t="shared" si="21"/>
        <v>159.2356687898089</v>
      </c>
      <c r="M145" s="161">
        <v>635</v>
      </c>
      <c r="N145" s="163">
        <f t="shared" si="20"/>
        <v>202.22929936305732</v>
      </c>
      <c r="O145" s="139"/>
    </row>
    <row r="146" spans="1:15" s="143" customFormat="1" ht="27" customHeight="1" x14ac:dyDescent="0.25">
      <c r="A146" s="143">
        <v>142</v>
      </c>
      <c r="B146" s="136" t="s">
        <v>227</v>
      </c>
      <c r="C146" s="136" t="s">
        <v>228</v>
      </c>
      <c r="D146" s="140">
        <v>2</v>
      </c>
      <c r="E146" s="141">
        <v>3</v>
      </c>
      <c r="F146" s="149"/>
      <c r="G146" s="152">
        <f t="shared" si="22"/>
        <v>5</v>
      </c>
      <c r="H146" s="155">
        <v>400</v>
      </c>
      <c r="I146" s="156">
        <f t="shared" si="23"/>
        <v>127.38853503184713</v>
      </c>
      <c r="J146" s="142">
        <f t="shared" si="24"/>
        <v>80</v>
      </c>
      <c r="K146" s="157">
        <v>500</v>
      </c>
      <c r="L146" s="159">
        <f t="shared" si="21"/>
        <v>159.2356687898089</v>
      </c>
      <c r="M146" s="161">
        <v>665</v>
      </c>
      <c r="N146" s="163">
        <f t="shared" si="20"/>
        <v>211.78343949044586</v>
      </c>
    </row>
    <row r="147" spans="1:15" s="143" customFormat="1" ht="27" customHeight="1" x14ac:dyDescent="0.25">
      <c r="A147" s="143">
        <v>143</v>
      </c>
      <c r="B147" s="136" t="s">
        <v>229</v>
      </c>
      <c r="C147" s="136" t="s">
        <v>230</v>
      </c>
      <c r="D147" s="140">
        <v>2</v>
      </c>
      <c r="E147" s="141"/>
      <c r="F147" s="149">
        <v>1</v>
      </c>
      <c r="G147" s="152">
        <f t="shared" si="22"/>
        <v>3</v>
      </c>
      <c r="H147" s="155">
        <v>120</v>
      </c>
      <c r="I147" s="156">
        <f t="shared" si="23"/>
        <v>38.216560509554135</v>
      </c>
      <c r="J147" s="142">
        <f t="shared" si="24"/>
        <v>80</v>
      </c>
      <c r="K147" s="157">
        <v>150</v>
      </c>
      <c r="L147" s="159">
        <f t="shared" si="21"/>
        <v>47.770700636942671</v>
      </c>
      <c r="M147" s="161">
        <v>215</v>
      </c>
      <c r="N147" s="163">
        <f t="shared" si="20"/>
        <v>68.471337579617838</v>
      </c>
    </row>
    <row r="148" spans="1:15" s="143" customFormat="1" ht="27" customHeight="1" x14ac:dyDescent="0.25">
      <c r="A148" s="143">
        <v>144</v>
      </c>
      <c r="B148" s="136" t="s">
        <v>231</v>
      </c>
      <c r="C148" s="136" t="s">
        <v>232</v>
      </c>
      <c r="D148" s="140">
        <v>2</v>
      </c>
      <c r="E148" s="141">
        <v>3</v>
      </c>
      <c r="F148" s="149"/>
      <c r="G148" s="152">
        <f t="shared" si="22"/>
        <v>5</v>
      </c>
      <c r="H148" s="155">
        <v>240</v>
      </c>
      <c r="I148" s="156">
        <f t="shared" si="23"/>
        <v>76.43312101910827</v>
      </c>
      <c r="J148" s="142">
        <f t="shared" si="24"/>
        <v>80</v>
      </c>
      <c r="K148" s="157">
        <v>300</v>
      </c>
      <c r="L148" s="159">
        <f t="shared" si="21"/>
        <v>95.541401273885342</v>
      </c>
      <c r="M148" s="161">
        <v>375</v>
      </c>
      <c r="N148" s="163">
        <f t="shared" si="20"/>
        <v>119.42675159235668</v>
      </c>
    </row>
    <row r="149" spans="1:15" s="143" customFormat="1" ht="27" customHeight="1" x14ac:dyDescent="0.25">
      <c r="A149" s="143">
        <v>145</v>
      </c>
      <c r="B149" s="136" t="s">
        <v>233</v>
      </c>
      <c r="C149" s="136" t="s">
        <v>391</v>
      </c>
      <c r="D149" s="140">
        <v>2</v>
      </c>
      <c r="E149" s="141"/>
      <c r="F149" s="149">
        <v>1</v>
      </c>
      <c r="G149" s="152">
        <f t="shared" si="22"/>
        <v>3</v>
      </c>
      <c r="H149" s="155">
        <v>175</v>
      </c>
      <c r="I149" s="156">
        <f t="shared" si="23"/>
        <v>55.732484076433117</v>
      </c>
      <c r="J149" s="142">
        <f t="shared" si="24"/>
        <v>77.777777777777786</v>
      </c>
      <c r="K149" s="157">
        <v>225</v>
      </c>
      <c r="L149" s="159">
        <f t="shared" si="21"/>
        <v>71.656050955414017</v>
      </c>
      <c r="M149" s="161">
        <v>275</v>
      </c>
      <c r="N149" s="163">
        <f t="shared" si="20"/>
        <v>87.579617834394895</v>
      </c>
    </row>
    <row r="150" spans="1:15" s="143" customFormat="1" ht="27" customHeight="1" x14ac:dyDescent="0.25">
      <c r="A150" s="143">
        <v>146</v>
      </c>
      <c r="B150" s="136" t="s">
        <v>234</v>
      </c>
      <c r="C150" s="136" t="s">
        <v>392</v>
      </c>
      <c r="D150" s="140">
        <v>0</v>
      </c>
      <c r="E150" s="141"/>
      <c r="F150" s="149">
        <v>1</v>
      </c>
      <c r="G150" s="152">
        <f t="shared" si="22"/>
        <v>1</v>
      </c>
      <c r="H150" s="155">
        <v>175</v>
      </c>
      <c r="I150" s="156">
        <f t="shared" si="23"/>
        <v>55.732484076433117</v>
      </c>
      <c r="J150" s="142">
        <f t="shared" si="24"/>
        <v>77.777777777777786</v>
      </c>
      <c r="K150" s="157">
        <v>225</v>
      </c>
      <c r="L150" s="159">
        <f t="shared" si="21"/>
        <v>71.656050955414017</v>
      </c>
      <c r="M150" s="161">
        <v>275</v>
      </c>
      <c r="N150" s="163">
        <f t="shared" si="20"/>
        <v>87.579617834394895</v>
      </c>
    </row>
    <row r="151" spans="1:15" s="143" customFormat="1" ht="27" customHeight="1" x14ac:dyDescent="0.25">
      <c r="A151" s="143">
        <v>147</v>
      </c>
      <c r="B151" s="136" t="s">
        <v>235</v>
      </c>
      <c r="C151" s="136" t="s">
        <v>236</v>
      </c>
      <c r="D151" s="140">
        <v>2</v>
      </c>
      <c r="E151" s="141"/>
      <c r="F151" s="149">
        <v>1</v>
      </c>
      <c r="G151" s="152">
        <f t="shared" si="22"/>
        <v>3</v>
      </c>
      <c r="H151" s="155">
        <v>175</v>
      </c>
      <c r="I151" s="156">
        <f t="shared" si="23"/>
        <v>55.732484076433117</v>
      </c>
      <c r="J151" s="142">
        <f t="shared" si="24"/>
        <v>87.5</v>
      </c>
      <c r="K151" s="157">
        <v>200</v>
      </c>
      <c r="L151" s="159">
        <f t="shared" si="21"/>
        <v>63.694267515923563</v>
      </c>
      <c r="M151" s="161">
        <v>250</v>
      </c>
      <c r="N151" s="163">
        <f t="shared" si="20"/>
        <v>79.617834394904449</v>
      </c>
    </row>
    <row r="152" spans="1:15" s="143" customFormat="1" ht="27" customHeight="1" x14ac:dyDescent="0.25">
      <c r="A152" s="143">
        <v>148</v>
      </c>
      <c r="B152" s="136" t="s">
        <v>237</v>
      </c>
      <c r="C152" s="136" t="s">
        <v>238</v>
      </c>
      <c r="D152" s="140">
        <v>2</v>
      </c>
      <c r="E152" s="141"/>
      <c r="F152" s="149">
        <v>1</v>
      </c>
      <c r="G152" s="152">
        <f t="shared" si="22"/>
        <v>3</v>
      </c>
      <c r="H152" s="155">
        <v>175</v>
      </c>
      <c r="I152" s="156">
        <f t="shared" si="23"/>
        <v>55.732484076433117</v>
      </c>
      <c r="J152" s="142">
        <f t="shared" si="24"/>
        <v>87.5</v>
      </c>
      <c r="K152" s="157">
        <v>200</v>
      </c>
      <c r="L152" s="159">
        <f t="shared" si="21"/>
        <v>63.694267515923563</v>
      </c>
      <c r="M152" s="161">
        <v>250</v>
      </c>
      <c r="N152" s="163">
        <f t="shared" si="20"/>
        <v>79.617834394904449</v>
      </c>
    </row>
    <row r="153" spans="1:15" s="143" customFormat="1" ht="27" customHeight="1" x14ac:dyDescent="0.25">
      <c r="A153" s="143">
        <v>149</v>
      </c>
      <c r="B153" s="136" t="s">
        <v>239</v>
      </c>
      <c r="C153" s="136" t="s">
        <v>240</v>
      </c>
      <c r="D153" s="140">
        <v>2</v>
      </c>
      <c r="E153" s="141"/>
      <c r="F153" s="149">
        <v>1</v>
      </c>
      <c r="G153" s="152">
        <f t="shared" si="22"/>
        <v>3</v>
      </c>
      <c r="H153" s="155">
        <v>175</v>
      </c>
      <c r="I153" s="156">
        <f t="shared" si="23"/>
        <v>55.732484076433117</v>
      </c>
      <c r="J153" s="142">
        <f t="shared" si="24"/>
        <v>87.5</v>
      </c>
      <c r="K153" s="157">
        <v>200</v>
      </c>
      <c r="L153" s="159">
        <f t="shared" si="21"/>
        <v>63.694267515923563</v>
      </c>
      <c r="M153" s="161">
        <v>250</v>
      </c>
      <c r="N153" s="163">
        <f t="shared" si="20"/>
        <v>79.617834394904449</v>
      </c>
    </row>
    <row r="154" spans="1:15" s="143" customFormat="1" ht="27" customHeight="1" x14ac:dyDescent="0.25">
      <c r="A154" s="143">
        <v>150</v>
      </c>
      <c r="B154" s="136" t="s">
        <v>241</v>
      </c>
      <c r="C154" s="136" t="s">
        <v>242</v>
      </c>
      <c r="D154" s="140">
        <v>2</v>
      </c>
      <c r="E154" s="141"/>
      <c r="F154" s="149">
        <v>1</v>
      </c>
      <c r="G154" s="152">
        <f t="shared" si="22"/>
        <v>3</v>
      </c>
      <c r="H154" s="155">
        <v>120</v>
      </c>
      <c r="I154" s="156">
        <f t="shared" si="23"/>
        <v>38.216560509554135</v>
      </c>
      <c r="J154" s="142">
        <f t="shared" si="24"/>
        <v>80</v>
      </c>
      <c r="K154" s="157">
        <v>150</v>
      </c>
      <c r="L154" s="159">
        <f t="shared" si="21"/>
        <v>47.770700636942671</v>
      </c>
      <c r="M154" s="161">
        <v>175</v>
      </c>
      <c r="N154" s="163">
        <f t="shared" si="20"/>
        <v>55.732484076433117</v>
      </c>
    </row>
    <row r="155" spans="1:15" s="143" customFormat="1" ht="27" customHeight="1" x14ac:dyDescent="0.25">
      <c r="A155" s="143">
        <v>151</v>
      </c>
      <c r="B155" s="136" t="s">
        <v>243</v>
      </c>
      <c r="C155" s="136" t="s">
        <v>244</v>
      </c>
      <c r="D155" s="140">
        <v>2</v>
      </c>
      <c r="E155" s="141"/>
      <c r="F155" s="149">
        <v>1</v>
      </c>
      <c r="G155" s="152">
        <f t="shared" si="22"/>
        <v>3</v>
      </c>
      <c r="H155" s="155">
        <v>120</v>
      </c>
      <c r="I155" s="156">
        <f t="shared" si="23"/>
        <v>38.216560509554135</v>
      </c>
      <c r="J155" s="142">
        <f t="shared" si="24"/>
        <v>80</v>
      </c>
      <c r="K155" s="157">
        <v>150</v>
      </c>
      <c r="L155" s="159">
        <f t="shared" si="21"/>
        <v>47.770700636942671</v>
      </c>
      <c r="M155" s="161">
        <v>165</v>
      </c>
      <c r="N155" s="163">
        <f t="shared" si="20"/>
        <v>52.547770700636939</v>
      </c>
    </row>
    <row r="156" spans="1:15" s="143" customFormat="1" ht="27" customHeight="1" x14ac:dyDescent="0.25">
      <c r="A156" s="143">
        <v>152</v>
      </c>
      <c r="B156" s="136" t="s">
        <v>245</v>
      </c>
      <c r="C156" s="136" t="s">
        <v>246</v>
      </c>
      <c r="D156" s="140">
        <v>0</v>
      </c>
      <c r="E156" s="141"/>
      <c r="F156" s="149">
        <v>0</v>
      </c>
      <c r="G156" s="152">
        <f t="shared" si="22"/>
        <v>0</v>
      </c>
      <c r="H156" s="155">
        <v>140</v>
      </c>
      <c r="I156" s="156">
        <f t="shared" si="23"/>
        <v>44.585987261146492</v>
      </c>
      <c r="J156" s="142">
        <f t="shared" si="24"/>
        <v>82.35294117647058</v>
      </c>
      <c r="K156" s="157">
        <v>170</v>
      </c>
      <c r="L156" s="159">
        <f t="shared" si="21"/>
        <v>54.140127388535028</v>
      </c>
      <c r="M156" s="161">
        <v>250</v>
      </c>
      <c r="N156" s="163">
        <f t="shared" si="20"/>
        <v>79.617834394904449</v>
      </c>
    </row>
    <row r="157" spans="1:15" s="143" customFormat="1" ht="27" customHeight="1" x14ac:dyDescent="0.25">
      <c r="A157" s="143">
        <v>153</v>
      </c>
      <c r="B157" s="136" t="s">
        <v>247</v>
      </c>
      <c r="C157" s="136" t="s">
        <v>248</v>
      </c>
      <c r="D157" s="140">
        <v>2</v>
      </c>
      <c r="E157" s="141"/>
      <c r="F157" s="149">
        <v>2</v>
      </c>
      <c r="G157" s="152">
        <f t="shared" si="22"/>
        <v>4</v>
      </c>
      <c r="H157" s="155">
        <v>120</v>
      </c>
      <c r="I157" s="156">
        <f t="shared" si="23"/>
        <v>38.216560509554135</v>
      </c>
      <c r="J157" s="142">
        <f t="shared" si="24"/>
        <v>80</v>
      </c>
      <c r="K157" s="157">
        <v>150</v>
      </c>
      <c r="L157" s="159">
        <f t="shared" si="21"/>
        <v>47.770700636942671</v>
      </c>
      <c r="M157" s="161">
        <v>200</v>
      </c>
      <c r="N157" s="163">
        <f t="shared" si="20"/>
        <v>63.694267515923563</v>
      </c>
    </row>
    <row r="158" spans="1:15" s="143" customFormat="1" ht="27" customHeight="1" x14ac:dyDescent="0.25">
      <c r="A158" s="143">
        <v>154</v>
      </c>
      <c r="B158" s="136" t="s">
        <v>249</v>
      </c>
      <c r="C158" s="136" t="s">
        <v>250</v>
      </c>
      <c r="D158" s="140">
        <v>0</v>
      </c>
      <c r="E158" s="141"/>
      <c r="F158" s="149">
        <v>1</v>
      </c>
      <c r="G158" s="152">
        <f t="shared" si="22"/>
        <v>1</v>
      </c>
      <c r="H158" s="155">
        <v>120</v>
      </c>
      <c r="I158" s="156">
        <f t="shared" si="23"/>
        <v>38.216560509554135</v>
      </c>
      <c r="J158" s="142">
        <f t="shared" si="24"/>
        <v>80</v>
      </c>
      <c r="K158" s="157">
        <v>150</v>
      </c>
      <c r="L158" s="159">
        <f t="shared" si="21"/>
        <v>47.770700636942671</v>
      </c>
      <c r="M158" s="161">
        <v>175</v>
      </c>
      <c r="N158" s="163">
        <f t="shared" si="20"/>
        <v>55.732484076433117</v>
      </c>
    </row>
    <row r="159" spans="1:15" s="143" customFormat="1" ht="27" customHeight="1" x14ac:dyDescent="0.25">
      <c r="A159" s="143">
        <v>155</v>
      </c>
      <c r="B159" s="136" t="s">
        <v>251</v>
      </c>
      <c r="C159" s="136" t="s">
        <v>252</v>
      </c>
      <c r="D159" s="140">
        <v>0</v>
      </c>
      <c r="E159" s="141"/>
      <c r="F159" s="149">
        <v>1</v>
      </c>
      <c r="G159" s="152">
        <f t="shared" si="22"/>
        <v>1</v>
      </c>
      <c r="H159" s="155">
        <v>350</v>
      </c>
      <c r="I159" s="156">
        <f t="shared" si="23"/>
        <v>111.46496815286623</v>
      </c>
      <c r="J159" s="142">
        <f t="shared" si="24"/>
        <v>87.5</v>
      </c>
      <c r="K159" s="157">
        <v>400</v>
      </c>
      <c r="L159" s="159">
        <f t="shared" si="21"/>
        <v>127.38853503184713</v>
      </c>
      <c r="M159" s="161">
        <v>495</v>
      </c>
      <c r="N159" s="163">
        <f t="shared" si="20"/>
        <v>157.64331210191082</v>
      </c>
    </row>
    <row r="160" spans="1:15" s="143" customFormat="1" ht="27" customHeight="1" x14ac:dyDescent="0.25">
      <c r="A160" s="143">
        <v>156</v>
      </c>
      <c r="B160" s="136" t="s">
        <v>253</v>
      </c>
      <c r="C160" s="136" t="s">
        <v>254</v>
      </c>
      <c r="D160" s="140">
        <v>0</v>
      </c>
      <c r="E160" s="141"/>
      <c r="F160" s="149">
        <v>1</v>
      </c>
      <c r="G160" s="152">
        <f t="shared" si="22"/>
        <v>1</v>
      </c>
      <c r="H160" s="155">
        <v>320</v>
      </c>
      <c r="I160" s="156">
        <f t="shared" si="23"/>
        <v>101.9108280254777</v>
      </c>
      <c r="J160" s="142">
        <f t="shared" si="24"/>
        <v>80</v>
      </c>
      <c r="K160" s="157">
        <v>400</v>
      </c>
      <c r="L160" s="159">
        <f t="shared" si="21"/>
        <v>127.38853503184713</v>
      </c>
      <c r="M160" s="161">
        <v>635</v>
      </c>
      <c r="N160" s="163">
        <f t="shared" si="20"/>
        <v>202.22929936305732</v>
      </c>
    </row>
    <row r="161" spans="1:14" s="143" customFormat="1" ht="27" customHeight="1" x14ac:dyDescent="0.25">
      <c r="A161" s="143">
        <v>157</v>
      </c>
      <c r="B161" s="136" t="s">
        <v>255</v>
      </c>
      <c r="C161" s="136" t="s">
        <v>256</v>
      </c>
      <c r="D161" s="140">
        <v>2</v>
      </c>
      <c r="E161" s="141"/>
      <c r="F161" s="149">
        <v>1</v>
      </c>
      <c r="G161" s="152">
        <f t="shared" si="22"/>
        <v>3</v>
      </c>
      <c r="H161" s="155">
        <v>175</v>
      </c>
      <c r="I161" s="156">
        <f t="shared" si="23"/>
        <v>55.732484076433117</v>
      </c>
      <c r="J161" s="142">
        <f t="shared" si="24"/>
        <v>77.777777777777786</v>
      </c>
      <c r="K161" s="157">
        <v>225</v>
      </c>
      <c r="L161" s="159">
        <f>K161/3.14</f>
        <v>71.656050955414017</v>
      </c>
      <c r="M161" s="161">
        <v>275</v>
      </c>
      <c r="N161" s="163">
        <f t="shared" ref="N161:N194" si="25">M161/3.14</f>
        <v>87.579617834394895</v>
      </c>
    </row>
    <row r="162" spans="1:14" s="143" customFormat="1" ht="27" customHeight="1" x14ac:dyDescent="0.25">
      <c r="A162" s="143">
        <v>158</v>
      </c>
      <c r="B162" s="136" t="s">
        <v>257</v>
      </c>
      <c r="C162" s="136" t="s">
        <v>258</v>
      </c>
      <c r="D162" s="140">
        <v>2</v>
      </c>
      <c r="E162" s="141"/>
      <c r="F162" s="149">
        <v>2</v>
      </c>
      <c r="G162" s="152">
        <f t="shared" si="22"/>
        <v>4</v>
      </c>
      <c r="H162" s="155">
        <v>150</v>
      </c>
      <c r="I162" s="156">
        <f t="shared" si="23"/>
        <v>47.770700636942671</v>
      </c>
      <c r="J162" s="142">
        <f t="shared" si="24"/>
        <v>83.333333333333343</v>
      </c>
      <c r="K162" s="157">
        <v>180</v>
      </c>
      <c r="L162" s="159">
        <f t="shared" ref="L162:L195" si="26">K162/3.14</f>
        <v>57.324840764331206</v>
      </c>
      <c r="M162" s="161">
        <v>225</v>
      </c>
      <c r="N162" s="163">
        <f t="shared" si="25"/>
        <v>71.656050955414017</v>
      </c>
    </row>
    <row r="163" spans="1:14" s="143" customFormat="1" ht="27" customHeight="1" x14ac:dyDescent="0.25">
      <c r="A163" s="143">
        <v>159</v>
      </c>
      <c r="B163" s="136" t="s">
        <v>259</v>
      </c>
      <c r="C163" s="136" t="s">
        <v>260</v>
      </c>
      <c r="D163" s="140">
        <v>0</v>
      </c>
      <c r="E163" s="141"/>
      <c r="F163" s="149">
        <v>1</v>
      </c>
      <c r="G163" s="152">
        <f t="shared" si="22"/>
        <v>1</v>
      </c>
      <c r="H163" s="155">
        <v>250</v>
      </c>
      <c r="I163" s="156">
        <f t="shared" si="23"/>
        <v>79.617834394904449</v>
      </c>
      <c r="J163" s="142">
        <f t="shared" si="24"/>
        <v>83.333333333333343</v>
      </c>
      <c r="K163" s="157">
        <v>300</v>
      </c>
      <c r="L163" s="159">
        <f t="shared" si="26"/>
        <v>95.541401273885342</v>
      </c>
      <c r="M163" s="161">
        <v>350</v>
      </c>
      <c r="N163" s="163">
        <f t="shared" si="25"/>
        <v>111.46496815286623</v>
      </c>
    </row>
    <row r="164" spans="1:14" s="143" customFormat="1" ht="27" customHeight="1" x14ac:dyDescent="0.25">
      <c r="A164" s="143">
        <v>200</v>
      </c>
      <c r="B164" s="136" t="s">
        <v>493</v>
      </c>
      <c r="C164" s="136" t="s">
        <v>494</v>
      </c>
      <c r="D164" s="140">
        <v>0</v>
      </c>
      <c r="E164" s="141">
        <v>2</v>
      </c>
      <c r="F164" s="149"/>
      <c r="G164" s="152">
        <v>2</v>
      </c>
      <c r="H164" s="155">
        <v>300</v>
      </c>
      <c r="I164" s="156">
        <f t="shared" si="23"/>
        <v>95.541401273885342</v>
      </c>
      <c r="J164" s="142">
        <f t="shared" si="24"/>
        <v>75</v>
      </c>
      <c r="K164" s="157">
        <v>400</v>
      </c>
      <c r="L164" s="159">
        <f t="shared" si="26"/>
        <v>127.38853503184713</v>
      </c>
      <c r="M164" s="161">
        <v>495</v>
      </c>
      <c r="N164" s="163">
        <f t="shared" si="25"/>
        <v>157.64331210191082</v>
      </c>
    </row>
    <row r="165" spans="1:14" s="143" customFormat="1" ht="27" customHeight="1" x14ac:dyDescent="0.25">
      <c r="A165" s="143">
        <v>160</v>
      </c>
      <c r="B165" s="136" t="s">
        <v>261</v>
      </c>
      <c r="C165" s="136" t="s">
        <v>262</v>
      </c>
      <c r="D165" s="140">
        <v>2</v>
      </c>
      <c r="E165" s="141"/>
      <c r="F165" s="149">
        <v>2</v>
      </c>
      <c r="G165" s="152">
        <f t="shared" si="22"/>
        <v>4</v>
      </c>
      <c r="H165" s="155">
        <v>350</v>
      </c>
      <c r="I165" s="156">
        <f t="shared" si="23"/>
        <v>111.46496815286623</v>
      </c>
      <c r="J165" s="142">
        <f t="shared" si="24"/>
        <v>70</v>
      </c>
      <c r="K165" s="157">
        <v>500</v>
      </c>
      <c r="L165" s="159">
        <f t="shared" si="26"/>
        <v>159.2356687898089</v>
      </c>
      <c r="M165" s="161">
        <v>675</v>
      </c>
      <c r="N165" s="163">
        <f t="shared" si="25"/>
        <v>214.96815286624204</v>
      </c>
    </row>
    <row r="166" spans="1:14" s="143" customFormat="1" ht="27" customHeight="1" x14ac:dyDescent="0.25">
      <c r="A166" s="143">
        <v>161</v>
      </c>
      <c r="B166" s="136" t="s">
        <v>263</v>
      </c>
      <c r="C166" s="136" t="s">
        <v>264</v>
      </c>
      <c r="D166" s="140">
        <v>2</v>
      </c>
      <c r="E166" s="141"/>
      <c r="F166" s="149">
        <v>2</v>
      </c>
      <c r="G166" s="152">
        <f t="shared" ref="G166:G198" si="27">D166+E166+F166</f>
        <v>4</v>
      </c>
      <c r="H166" s="155">
        <v>160</v>
      </c>
      <c r="I166" s="156">
        <f t="shared" ref="I166:I198" si="28">H166/3.14</f>
        <v>50.955414012738849</v>
      </c>
      <c r="J166" s="142">
        <f t="shared" ref="J166:J198" si="29">H166/K166*100</f>
        <v>40</v>
      </c>
      <c r="K166" s="157">
        <v>400</v>
      </c>
      <c r="L166" s="159">
        <f t="shared" si="26"/>
        <v>127.38853503184713</v>
      </c>
      <c r="M166" s="161">
        <v>485</v>
      </c>
      <c r="N166" s="163">
        <f t="shared" si="25"/>
        <v>154.45859872611464</v>
      </c>
    </row>
    <row r="167" spans="1:14" s="143" customFormat="1" ht="27" customHeight="1" x14ac:dyDescent="0.25">
      <c r="A167" s="143">
        <v>162</v>
      </c>
      <c r="B167" s="136" t="s">
        <v>265</v>
      </c>
      <c r="C167" s="136" t="s">
        <v>266</v>
      </c>
      <c r="D167" s="140">
        <v>2</v>
      </c>
      <c r="E167" s="141">
        <v>3</v>
      </c>
      <c r="F167" s="149"/>
      <c r="G167" s="152">
        <f t="shared" si="27"/>
        <v>5</v>
      </c>
      <c r="H167" s="155">
        <v>350</v>
      </c>
      <c r="I167" s="156">
        <f t="shared" si="28"/>
        <v>111.46496815286623</v>
      </c>
      <c r="J167" s="142">
        <f t="shared" si="29"/>
        <v>70</v>
      </c>
      <c r="K167" s="157">
        <v>500</v>
      </c>
      <c r="L167" s="159">
        <f t="shared" si="26"/>
        <v>159.2356687898089</v>
      </c>
      <c r="M167" s="161">
        <v>675</v>
      </c>
      <c r="N167" s="163">
        <f t="shared" si="25"/>
        <v>214.96815286624204</v>
      </c>
    </row>
    <row r="168" spans="1:14" s="143" customFormat="1" ht="27" customHeight="1" x14ac:dyDescent="0.25">
      <c r="A168" s="143">
        <v>163</v>
      </c>
      <c r="B168" s="136" t="s">
        <v>267</v>
      </c>
      <c r="C168" s="136" t="s">
        <v>268</v>
      </c>
      <c r="D168" s="140">
        <v>0</v>
      </c>
      <c r="E168" s="141"/>
      <c r="F168" s="149">
        <v>1</v>
      </c>
      <c r="G168" s="152">
        <f t="shared" si="27"/>
        <v>1</v>
      </c>
      <c r="H168" s="155">
        <v>320</v>
      </c>
      <c r="I168" s="156">
        <f t="shared" si="28"/>
        <v>101.9108280254777</v>
      </c>
      <c r="J168" s="142">
        <f t="shared" si="29"/>
        <v>80</v>
      </c>
      <c r="K168" s="157">
        <v>400</v>
      </c>
      <c r="L168" s="159">
        <f t="shared" si="26"/>
        <v>127.38853503184713</v>
      </c>
      <c r="M168" s="161">
        <v>485</v>
      </c>
      <c r="N168" s="163">
        <f t="shared" si="25"/>
        <v>154.45859872611464</v>
      </c>
    </row>
    <row r="169" spans="1:14" s="143" customFormat="1" ht="27" customHeight="1" x14ac:dyDescent="0.25">
      <c r="A169" s="143">
        <v>164</v>
      </c>
      <c r="B169" s="136" t="s">
        <v>269</v>
      </c>
      <c r="C169" s="136" t="s">
        <v>270</v>
      </c>
      <c r="D169" s="140">
        <v>0</v>
      </c>
      <c r="E169" s="141">
        <v>2</v>
      </c>
      <c r="F169" s="149"/>
      <c r="G169" s="152">
        <f t="shared" si="27"/>
        <v>2</v>
      </c>
      <c r="H169" s="155">
        <v>400</v>
      </c>
      <c r="I169" s="156">
        <f t="shared" si="28"/>
        <v>127.38853503184713</v>
      </c>
      <c r="J169" s="142">
        <f t="shared" si="29"/>
        <v>80</v>
      </c>
      <c r="K169" s="157">
        <v>500</v>
      </c>
      <c r="L169" s="159">
        <f t="shared" si="26"/>
        <v>159.2356687898089</v>
      </c>
      <c r="M169" s="161">
        <v>675</v>
      </c>
      <c r="N169" s="163">
        <f t="shared" si="25"/>
        <v>214.96815286624204</v>
      </c>
    </row>
    <row r="170" spans="1:14" s="143" customFormat="1" ht="27" customHeight="1" x14ac:dyDescent="0.25">
      <c r="A170" s="143">
        <v>165</v>
      </c>
      <c r="B170" s="136" t="s">
        <v>271</v>
      </c>
      <c r="C170" s="136" t="s">
        <v>272</v>
      </c>
      <c r="D170" s="140">
        <v>0</v>
      </c>
      <c r="E170" s="141"/>
      <c r="F170" s="149">
        <v>2</v>
      </c>
      <c r="G170" s="152">
        <f t="shared" si="27"/>
        <v>2</v>
      </c>
      <c r="H170" s="155">
        <v>250</v>
      </c>
      <c r="I170" s="156">
        <f t="shared" si="28"/>
        <v>79.617834394904449</v>
      </c>
      <c r="J170" s="142">
        <f t="shared" si="29"/>
        <v>83.333333333333343</v>
      </c>
      <c r="K170" s="157">
        <v>300</v>
      </c>
      <c r="L170" s="159">
        <f t="shared" si="26"/>
        <v>95.541401273885342</v>
      </c>
      <c r="M170" s="161">
        <v>350</v>
      </c>
      <c r="N170" s="163">
        <f t="shared" si="25"/>
        <v>111.46496815286623</v>
      </c>
    </row>
    <row r="171" spans="1:14" s="143" customFormat="1" ht="27" customHeight="1" x14ac:dyDescent="0.25">
      <c r="A171" s="143">
        <v>166</v>
      </c>
      <c r="B171" s="136" t="s">
        <v>482</v>
      </c>
      <c r="C171" s="136" t="s">
        <v>483</v>
      </c>
      <c r="D171" s="140">
        <v>2</v>
      </c>
      <c r="E171" s="141"/>
      <c r="F171" s="149">
        <v>2</v>
      </c>
      <c r="G171" s="152">
        <f t="shared" si="27"/>
        <v>4</v>
      </c>
      <c r="H171" s="155">
        <v>350</v>
      </c>
      <c r="I171" s="156">
        <f t="shared" si="28"/>
        <v>111.46496815286623</v>
      </c>
      <c r="J171" s="142">
        <f t="shared" si="29"/>
        <v>70</v>
      </c>
      <c r="K171" s="157">
        <v>500</v>
      </c>
      <c r="L171" s="159">
        <f t="shared" si="26"/>
        <v>159.2356687898089</v>
      </c>
      <c r="M171" s="161">
        <v>675</v>
      </c>
      <c r="N171" s="163">
        <f t="shared" si="25"/>
        <v>214.96815286624204</v>
      </c>
    </row>
    <row r="172" spans="1:14" s="143" customFormat="1" ht="27" customHeight="1" x14ac:dyDescent="0.25">
      <c r="A172" s="143">
        <v>167</v>
      </c>
      <c r="B172" s="136" t="s">
        <v>273</v>
      </c>
      <c r="C172" s="136" t="s">
        <v>274</v>
      </c>
      <c r="D172" s="140">
        <v>2</v>
      </c>
      <c r="E172" s="141">
        <v>3</v>
      </c>
      <c r="F172" s="149"/>
      <c r="G172" s="152">
        <f t="shared" si="27"/>
        <v>5</v>
      </c>
      <c r="H172" s="155">
        <v>450</v>
      </c>
      <c r="I172" s="156">
        <f t="shared" si="28"/>
        <v>143.31210191082803</v>
      </c>
      <c r="J172" s="142">
        <f t="shared" si="29"/>
        <v>81.818181818181827</v>
      </c>
      <c r="K172" s="157">
        <v>550</v>
      </c>
      <c r="L172" s="159">
        <f t="shared" si="26"/>
        <v>175.15923566878979</v>
      </c>
      <c r="M172" s="161">
        <v>675</v>
      </c>
      <c r="N172" s="163">
        <f t="shared" si="25"/>
        <v>214.96815286624204</v>
      </c>
    </row>
    <row r="173" spans="1:14" s="143" customFormat="1" ht="27" customHeight="1" x14ac:dyDescent="0.25">
      <c r="A173" s="143">
        <v>168</v>
      </c>
      <c r="B173" s="136" t="s">
        <v>275</v>
      </c>
      <c r="C173" s="136" t="s">
        <v>404</v>
      </c>
      <c r="D173" s="140">
        <v>0</v>
      </c>
      <c r="E173" s="141">
        <v>1</v>
      </c>
      <c r="F173" s="149"/>
      <c r="G173" s="152">
        <f t="shared" si="27"/>
        <v>1</v>
      </c>
      <c r="H173" s="155">
        <v>320</v>
      </c>
      <c r="I173" s="156">
        <f t="shared" si="28"/>
        <v>101.9108280254777</v>
      </c>
      <c r="J173" s="142">
        <f t="shared" si="29"/>
        <v>80</v>
      </c>
      <c r="K173" s="157">
        <v>400</v>
      </c>
      <c r="L173" s="159">
        <f t="shared" si="26"/>
        <v>127.38853503184713</v>
      </c>
      <c r="M173" s="161">
        <v>465</v>
      </c>
      <c r="N173" s="163">
        <f t="shared" si="25"/>
        <v>148.08917197452229</v>
      </c>
    </row>
    <row r="174" spans="1:14" s="143" customFormat="1" ht="27" customHeight="1" x14ac:dyDescent="0.25">
      <c r="A174" s="143">
        <v>169</v>
      </c>
      <c r="B174" s="136" t="s">
        <v>276</v>
      </c>
      <c r="C174" s="136" t="s">
        <v>405</v>
      </c>
      <c r="D174" s="140">
        <v>0</v>
      </c>
      <c r="E174" s="141">
        <v>1</v>
      </c>
      <c r="F174" s="149"/>
      <c r="G174" s="152">
        <f t="shared" si="27"/>
        <v>1</v>
      </c>
      <c r="H174" s="155">
        <v>320</v>
      </c>
      <c r="I174" s="156">
        <f t="shared" si="28"/>
        <v>101.9108280254777</v>
      </c>
      <c r="J174" s="142">
        <f t="shared" si="29"/>
        <v>80</v>
      </c>
      <c r="K174" s="157">
        <v>400</v>
      </c>
      <c r="L174" s="159">
        <f t="shared" si="26"/>
        <v>127.38853503184713</v>
      </c>
      <c r="M174" s="161">
        <v>465</v>
      </c>
      <c r="N174" s="163">
        <f t="shared" si="25"/>
        <v>148.08917197452229</v>
      </c>
    </row>
    <row r="175" spans="1:14" s="143" customFormat="1" ht="27" customHeight="1" x14ac:dyDescent="0.25">
      <c r="A175" s="143">
        <v>170</v>
      </c>
      <c r="B175" s="136" t="s">
        <v>277</v>
      </c>
      <c r="C175" s="136" t="s">
        <v>393</v>
      </c>
      <c r="D175" s="140">
        <v>2</v>
      </c>
      <c r="E175" s="141">
        <v>3</v>
      </c>
      <c r="F175" s="149"/>
      <c r="G175" s="152">
        <f t="shared" si="27"/>
        <v>5</v>
      </c>
      <c r="H175" s="155">
        <v>160</v>
      </c>
      <c r="I175" s="156">
        <f t="shared" si="28"/>
        <v>50.955414012738849</v>
      </c>
      <c r="J175" s="142">
        <f t="shared" si="29"/>
        <v>80</v>
      </c>
      <c r="K175" s="157">
        <v>200</v>
      </c>
      <c r="L175" s="159">
        <f t="shared" si="26"/>
        <v>63.694267515923563</v>
      </c>
      <c r="M175" s="161">
        <v>250</v>
      </c>
      <c r="N175" s="163">
        <f t="shared" si="25"/>
        <v>79.617834394904449</v>
      </c>
    </row>
    <row r="176" spans="1:14" s="143" customFormat="1" ht="27" customHeight="1" x14ac:dyDescent="0.25">
      <c r="A176" s="143">
        <v>171</v>
      </c>
      <c r="B176" s="136" t="s">
        <v>278</v>
      </c>
      <c r="C176" s="136" t="s">
        <v>279</v>
      </c>
      <c r="D176" s="140">
        <v>0</v>
      </c>
      <c r="E176" s="141"/>
      <c r="F176" s="149">
        <v>0</v>
      </c>
      <c r="G176" s="152">
        <f t="shared" si="27"/>
        <v>0</v>
      </c>
      <c r="H176" s="155">
        <v>520</v>
      </c>
      <c r="I176" s="156">
        <f t="shared" si="28"/>
        <v>165.60509554140125</v>
      </c>
      <c r="J176" s="142">
        <f t="shared" si="29"/>
        <v>80</v>
      </c>
      <c r="K176" s="157">
        <v>650</v>
      </c>
      <c r="L176" s="159">
        <f t="shared" si="26"/>
        <v>207.00636942675158</v>
      </c>
      <c r="M176" s="161">
        <v>835</v>
      </c>
      <c r="N176" s="163">
        <f t="shared" si="25"/>
        <v>265.92356687898086</v>
      </c>
    </row>
    <row r="177" spans="1:15" s="143" customFormat="1" ht="27" customHeight="1" x14ac:dyDescent="0.25">
      <c r="A177" s="143">
        <v>172</v>
      </c>
      <c r="B177" s="136" t="s">
        <v>280</v>
      </c>
      <c r="C177" s="136" t="s">
        <v>281</v>
      </c>
      <c r="D177" s="140">
        <v>0</v>
      </c>
      <c r="E177" s="141">
        <v>0</v>
      </c>
      <c r="F177" s="149"/>
      <c r="G177" s="152">
        <f t="shared" si="27"/>
        <v>0</v>
      </c>
      <c r="H177" s="155">
        <v>650</v>
      </c>
      <c r="I177" s="156">
        <f t="shared" si="28"/>
        <v>207.00636942675158</v>
      </c>
      <c r="J177" s="142">
        <f t="shared" si="29"/>
        <v>81.25</v>
      </c>
      <c r="K177" s="157">
        <v>800</v>
      </c>
      <c r="L177" s="159">
        <f t="shared" si="26"/>
        <v>254.77707006369425</v>
      </c>
      <c r="M177" s="161">
        <v>1000</v>
      </c>
      <c r="N177" s="163">
        <f t="shared" si="25"/>
        <v>318.4713375796178</v>
      </c>
    </row>
    <row r="178" spans="1:15" s="143" customFormat="1" ht="27" customHeight="1" x14ac:dyDescent="0.25">
      <c r="A178" s="143">
        <v>173</v>
      </c>
      <c r="B178" s="136" t="s">
        <v>284</v>
      </c>
      <c r="C178" s="136" t="s">
        <v>285</v>
      </c>
      <c r="D178" s="140">
        <v>0</v>
      </c>
      <c r="E178" s="141"/>
      <c r="F178" s="149">
        <v>0</v>
      </c>
      <c r="G178" s="152">
        <f t="shared" si="27"/>
        <v>0</v>
      </c>
      <c r="H178" s="155">
        <v>200</v>
      </c>
      <c r="I178" s="156">
        <f t="shared" si="28"/>
        <v>63.694267515923563</v>
      </c>
      <c r="J178" s="142">
        <f t="shared" si="29"/>
        <v>80</v>
      </c>
      <c r="K178" s="157">
        <v>250</v>
      </c>
      <c r="L178" s="159">
        <f t="shared" si="26"/>
        <v>79.617834394904449</v>
      </c>
      <c r="M178" s="161">
        <v>300</v>
      </c>
      <c r="N178" s="163">
        <f t="shared" si="25"/>
        <v>95.541401273885342</v>
      </c>
    </row>
    <row r="179" spans="1:15" s="143" customFormat="1" ht="27" customHeight="1" x14ac:dyDescent="0.25">
      <c r="A179" s="143">
        <v>174</v>
      </c>
      <c r="B179" s="136" t="s">
        <v>282</v>
      </c>
      <c r="C179" s="136" t="s">
        <v>283</v>
      </c>
      <c r="D179" s="140">
        <v>0</v>
      </c>
      <c r="E179" s="141"/>
      <c r="F179" s="149">
        <v>0</v>
      </c>
      <c r="G179" s="152">
        <f t="shared" si="27"/>
        <v>0</v>
      </c>
      <c r="H179" s="155">
        <v>200</v>
      </c>
      <c r="I179" s="156">
        <f t="shared" si="28"/>
        <v>63.694267515923563</v>
      </c>
      <c r="J179" s="142">
        <f t="shared" si="29"/>
        <v>80</v>
      </c>
      <c r="K179" s="157">
        <v>250</v>
      </c>
      <c r="L179" s="159">
        <f t="shared" si="26"/>
        <v>79.617834394904449</v>
      </c>
      <c r="M179" s="161">
        <v>300</v>
      </c>
      <c r="N179" s="163">
        <f t="shared" si="25"/>
        <v>95.541401273885342</v>
      </c>
    </row>
    <row r="180" spans="1:15" s="143" customFormat="1" ht="27" customHeight="1" x14ac:dyDescent="0.25">
      <c r="A180" s="143">
        <v>175</v>
      </c>
      <c r="B180" s="136" t="s">
        <v>286</v>
      </c>
      <c r="C180" s="136" t="s">
        <v>287</v>
      </c>
      <c r="D180" s="140">
        <v>0</v>
      </c>
      <c r="E180" s="141">
        <v>0</v>
      </c>
      <c r="F180" s="149"/>
      <c r="G180" s="152">
        <f t="shared" si="27"/>
        <v>0</v>
      </c>
      <c r="H180" s="155">
        <v>240</v>
      </c>
      <c r="I180" s="156">
        <f t="shared" si="28"/>
        <v>76.43312101910827</v>
      </c>
      <c r="J180" s="142">
        <f t="shared" si="29"/>
        <v>80</v>
      </c>
      <c r="K180" s="157">
        <v>300</v>
      </c>
      <c r="L180" s="159">
        <f t="shared" si="26"/>
        <v>95.541401273885342</v>
      </c>
      <c r="M180" s="161">
        <v>365</v>
      </c>
      <c r="N180" s="163">
        <f t="shared" si="25"/>
        <v>116.2420382165605</v>
      </c>
    </row>
    <row r="181" spans="1:15" s="143" customFormat="1" ht="27" customHeight="1" x14ac:dyDescent="0.25">
      <c r="A181" s="143">
        <v>176</v>
      </c>
      <c r="B181" s="136" t="s">
        <v>288</v>
      </c>
      <c r="C181" s="136" t="s">
        <v>406</v>
      </c>
      <c r="D181" s="140">
        <v>0</v>
      </c>
      <c r="E181" s="141"/>
      <c r="F181" s="149">
        <v>0</v>
      </c>
      <c r="G181" s="152">
        <f t="shared" si="27"/>
        <v>0</v>
      </c>
      <c r="H181" s="155">
        <v>200</v>
      </c>
      <c r="I181" s="156">
        <f t="shared" si="28"/>
        <v>63.694267515923563</v>
      </c>
      <c r="J181" s="142">
        <f t="shared" si="29"/>
        <v>80</v>
      </c>
      <c r="K181" s="157">
        <v>250</v>
      </c>
      <c r="L181" s="159">
        <f t="shared" si="26"/>
        <v>79.617834394904449</v>
      </c>
      <c r="M181" s="161">
        <v>300</v>
      </c>
      <c r="N181" s="163">
        <f t="shared" si="25"/>
        <v>95.541401273885342</v>
      </c>
    </row>
    <row r="182" spans="1:15" s="143" customFormat="1" ht="27" customHeight="1" x14ac:dyDescent="0.25">
      <c r="A182" s="143">
        <v>177</v>
      </c>
      <c r="B182" s="136" t="s">
        <v>289</v>
      </c>
      <c r="C182" s="136" t="s">
        <v>407</v>
      </c>
      <c r="D182" s="140">
        <v>0</v>
      </c>
      <c r="E182" s="141"/>
      <c r="F182" s="149">
        <v>0</v>
      </c>
      <c r="G182" s="152">
        <f t="shared" si="27"/>
        <v>0</v>
      </c>
      <c r="H182" s="155">
        <v>200</v>
      </c>
      <c r="I182" s="156">
        <f t="shared" si="28"/>
        <v>63.694267515923563</v>
      </c>
      <c r="J182" s="142">
        <f t="shared" si="29"/>
        <v>80</v>
      </c>
      <c r="K182" s="157">
        <v>250</v>
      </c>
      <c r="L182" s="159">
        <f t="shared" si="26"/>
        <v>79.617834394904449</v>
      </c>
      <c r="M182" s="161">
        <v>300</v>
      </c>
      <c r="N182" s="163">
        <f t="shared" si="25"/>
        <v>95.541401273885342</v>
      </c>
    </row>
    <row r="183" spans="1:15" s="143" customFormat="1" ht="27" customHeight="1" x14ac:dyDescent="0.25">
      <c r="A183" s="143">
        <v>178</v>
      </c>
      <c r="B183" s="136" t="s">
        <v>290</v>
      </c>
      <c r="C183" s="136" t="s">
        <v>291</v>
      </c>
      <c r="D183" s="140">
        <v>2</v>
      </c>
      <c r="E183" s="141">
        <v>2</v>
      </c>
      <c r="F183" s="149"/>
      <c r="G183" s="152">
        <f t="shared" si="27"/>
        <v>4</v>
      </c>
      <c r="H183" s="155">
        <v>140</v>
      </c>
      <c r="I183" s="156">
        <f t="shared" si="28"/>
        <v>44.585987261146492</v>
      </c>
      <c r="J183" s="142">
        <f t="shared" si="29"/>
        <v>70</v>
      </c>
      <c r="K183" s="157">
        <v>200</v>
      </c>
      <c r="L183" s="159">
        <f t="shared" si="26"/>
        <v>63.694267515923563</v>
      </c>
      <c r="M183" s="161">
        <v>395</v>
      </c>
      <c r="N183" s="163">
        <f t="shared" si="25"/>
        <v>125.79617834394904</v>
      </c>
    </row>
    <row r="184" spans="1:15" s="143" customFormat="1" ht="27" customHeight="1" x14ac:dyDescent="0.25">
      <c r="A184" s="143">
        <v>179</v>
      </c>
      <c r="B184" s="136" t="s">
        <v>292</v>
      </c>
      <c r="C184" s="136" t="s">
        <v>293</v>
      </c>
      <c r="D184" s="140">
        <v>2</v>
      </c>
      <c r="E184" s="141">
        <v>2</v>
      </c>
      <c r="F184" s="149"/>
      <c r="G184" s="152">
        <f t="shared" si="27"/>
        <v>4</v>
      </c>
      <c r="H184" s="155">
        <v>120</v>
      </c>
      <c r="I184" s="156">
        <f t="shared" si="28"/>
        <v>38.216560509554135</v>
      </c>
      <c r="J184" s="142">
        <f t="shared" si="29"/>
        <v>66.666666666666657</v>
      </c>
      <c r="K184" s="157">
        <v>180</v>
      </c>
      <c r="L184" s="159">
        <f t="shared" si="26"/>
        <v>57.324840764331206</v>
      </c>
      <c r="M184" s="161">
        <v>245</v>
      </c>
      <c r="N184" s="163">
        <f t="shared" si="25"/>
        <v>78.02547770700636</v>
      </c>
    </row>
    <row r="185" spans="1:15" s="143" customFormat="1" ht="27" customHeight="1" x14ac:dyDescent="0.25">
      <c r="A185" s="143">
        <v>180</v>
      </c>
      <c r="B185" s="136" t="s">
        <v>294</v>
      </c>
      <c r="C185" s="136" t="s">
        <v>295</v>
      </c>
      <c r="D185" s="140">
        <v>2</v>
      </c>
      <c r="E185" s="141"/>
      <c r="F185" s="149">
        <v>2</v>
      </c>
      <c r="G185" s="152">
        <f t="shared" si="27"/>
        <v>4</v>
      </c>
      <c r="H185" s="155">
        <v>150</v>
      </c>
      <c r="I185" s="156">
        <f t="shared" si="28"/>
        <v>47.770700636942671</v>
      </c>
      <c r="J185" s="142">
        <f t="shared" si="29"/>
        <v>75</v>
      </c>
      <c r="K185" s="157">
        <v>200</v>
      </c>
      <c r="L185" s="159">
        <f t="shared" si="26"/>
        <v>63.694267515923563</v>
      </c>
      <c r="M185" s="161">
        <v>225</v>
      </c>
      <c r="N185" s="163">
        <f t="shared" si="25"/>
        <v>71.656050955414017</v>
      </c>
      <c r="O185" s="139"/>
    </row>
    <row r="186" spans="1:15" s="143" customFormat="1" ht="27" customHeight="1" x14ac:dyDescent="0.25">
      <c r="A186" s="143">
        <v>181</v>
      </c>
      <c r="B186" s="136" t="s">
        <v>298</v>
      </c>
      <c r="C186" s="136" t="s">
        <v>299</v>
      </c>
      <c r="D186" s="140">
        <v>0</v>
      </c>
      <c r="E186" s="141"/>
      <c r="F186" s="149">
        <v>1</v>
      </c>
      <c r="G186" s="152">
        <f t="shared" si="27"/>
        <v>1</v>
      </c>
      <c r="H186" s="155">
        <v>120</v>
      </c>
      <c r="I186" s="156">
        <f t="shared" si="28"/>
        <v>38.216560509554135</v>
      </c>
      <c r="J186" s="142">
        <f t="shared" si="29"/>
        <v>80</v>
      </c>
      <c r="K186" s="157">
        <v>150</v>
      </c>
      <c r="L186" s="159">
        <f t="shared" si="26"/>
        <v>47.770700636942671</v>
      </c>
      <c r="M186" s="161">
        <v>195</v>
      </c>
      <c r="N186" s="163">
        <f t="shared" si="25"/>
        <v>62.101910828025474</v>
      </c>
    </row>
    <row r="187" spans="1:15" s="143" customFormat="1" ht="27" customHeight="1" x14ac:dyDescent="0.25">
      <c r="A187" s="143">
        <v>182</v>
      </c>
      <c r="B187" s="136" t="s">
        <v>296</v>
      </c>
      <c r="C187" s="136" t="s">
        <v>297</v>
      </c>
      <c r="D187" s="140">
        <v>2</v>
      </c>
      <c r="E187" s="141"/>
      <c r="F187" s="149">
        <v>2</v>
      </c>
      <c r="G187" s="152">
        <f t="shared" si="27"/>
        <v>4</v>
      </c>
      <c r="H187" s="155">
        <v>120</v>
      </c>
      <c r="I187" s="156">
        <f t="shared" si="28"/>
        <v>38.216560509554135</v>
      </c>
      <c r="J187" s="142">
        <f t="shared" si="29"/>
        <v>66.666666666666657</v>
      </c>
      <c r="K187" s="157">
        <v>180</v>
      </c>
      <c r="L187" s="159">
        <f t="shared" si="26"/>
        <v>57.324840764331206</v>
      </c>
      <c r="M187" s="161">
        <v>255</v>
      </c>
      <c r="N187" s="163">
        <f t="shared" si="25"/>
        <v>81.210191082802538</v>
      </c>
    </row>
    <row r="188" spans="1:15" s="143" customFormat="1" ht="27" customHeight="1" x14ac:dyDescent="0.25">
      <c r="A188" s="143">
        <v>183</v>
      </c>
      <c r="B188" s="136" t="s">
        <v>300</v>
      </c>
      <c r="C188" s="136" t="s">
        <v>301</v>
      </c>
      <c r="D188" s="140">
        <v>2</v>
      </c>
      <c r="E188" s="141"/>
      <c r="F188" s="149">
        <v>2</v>
      </c>
      <c r="G188" s="152">
        <f t="shared" si="27"/>
        <v>4</v>
      </c>
      <c r="H188" s="155">
        <v>150</v>
      </c>
      <c r="I188" s="156">
        <f t="shared" si="28"/>
        <v>47.770700636942671</v>
      </c>
      <c r="J188" s="142">
        <f t="shared" si="29"/>
        <v>75</v>
      </c>
      <c r="K188" s="157">
        <v>200</v>
      </c>
      <c r="L188" s="159">
        <f t="shared" si="26"/>
        <v>63.694267515923563</v>
      </c>
      <c r="M188" s="161">
        <v>225</v>
      </c>
      <c r="N188" s="163">
        <f t="shared" si="25"/>
        <v>71.656050955414017</v>
      </c>
    </row>
    <row r="189" spans="1:15" s="143" customFormat="1" ht="27" customHeight="1" x14ac:dyDescent="0.25">
      <c r="A189" s="143">
        <v>201</v>
      </c>
      <c r="B189" s="136" t="s">
        <v>495</v>
      </c>
      <c r="C189" s="136" t="s">
        <v>496</v>
      </c>
      <c r="D189" s="140">
        <v>0</v>
      </c>
      <c r="E189" s="141">
        <v>0</v>
      </c>
      <c r="F189" s="149"/>
      <c r="G189" s="152">
        <v>0</v>
      </c>
      <c r="H189" s="155">
        <v>300</v>
      </c>
      <c r="I189" s="156">
        <f t="shared" si="28"/>
        <v>95.541401273885342</v>
      </c>
      <c r="J189" s="142">
        <f t="shared" si="29"/>
        <v>85.714285714285708</v>
      </c>
      <c r="K189" s="157">
        <v>350</v>
      </c>
      <c r="L189" s="159">
        <f t="shared" si="26"/>
        <v>111.46496815286623</v>
      </c>
      <c r="M189" s="161">
        <v>475</v>
      </c>
      <c r="N189" s="163">
        <f t="shared" si="25"/>
        <v>151.27388535031847</v>
      </c>
    </row>
    <row r="190" spans="1:15" s="143" customFormat="1" ht="27" customHeight="1" x14ac:dyDescent="0.25">
      <c r="A190" s="143">
        <v>184</v>
      </c>
      <c r="B190" s="136" t="s">
        <v>302</v>
      </c>
      <c r="C190" s="136" t="s">
        <v>303</v>
      </c>
      <c r="D190" s="140">
        <v>2</v>
      </c>
      <c r="E190" s="141">
        <v>0</v>
      </c>
      <c r="F190" s="149"/>
      <c r="G190" s="152">
        <f t="shared" si="27"/>
        <v>2</v>
      </c>
      <c r="H190" s="155">
        <v>250</v>
      </c>
      <c r="I190" s="156">
        <f t="shared" si="28"/>
        <v>79.617834394904449</v>
      </c>
      <c r="J190" s="142">
        <f t="shared" si="29"/>
        <v>83.333333333333343</v>
      </c>
      <c r="K190" s="157">
        <v>300</v>
      </c>
      <c r="L190" s="159">
        <f t="shared" si="26"/>
        <v>95.541401273885342</v>
      </c>
      <c r="M190" s="161">
        <v>350</v>
      </c>
      <c r="N190" s="163">
        <f t="shared" si="25"/>
        <v>111.46496815286623</v>
      </c>
    </row>
    <row r="191" spans="1:15" s="143" customFormat="1" ht="27" customHeight="1" x14ac:dyDescent="0.25">
      <c r="A191" s="143">
        <v>185</v>
      </c>
      <c r="B191" s="136" t="s">
        <v>304</v>
      </c>
      <c r="C191" s="136" t="s">
        <v>408</v>
      </c>
      <c r="D191" s="140">
        <v>0</v>
      </c>
      <c r="E191" s="141"/>
      <c r="F191" s="149">
        <v>0</v>
      </c>
      <c r="G191" s="152">
        <f t="shared" si="27"/>
        <v>0</v>
      </c>
      <c r="H191" s="155">
        <v>140</v>
      </c>
      <c r="I191" s="156">
        <f t="shared" si="28"/>
        <v>44.585987261146492</v>
      </c>
      <c r="J191" s="142">
        <f t="shared" si="29"/>
        <v>80</v>
      </c>
      <c r="K191" s="157">
        <v>175</v>
      </c>
      <c r="L191" s="159">
        <f t="shared" si="26"/>
        <v>55.732484076433117</v>
      </c>
      <c r="M191" s="161">
        <v>200</v>
      </c>
      <c r="N191" s="163">
        <f t="shared" si="25"/>
        <v>63.694267515923563</v>
      </c>
    </row>
    <row r="192" spans="1:15" s="143" customFormat="1" ht="27" customHeight="1" x14ac:dyDescent="0.25">
      <c r="A192" s="143">
        <v>186</v>
      </c>
      <c r="B192" s="136" t="s">
        <v>305</v>
      </c>
      <c r="C192" s="136" t="s">
        <v>306</v>
      </c>
      <c r="D192" s="140">
        <v>0</v>
      </c>
      <c r="E192" s="141"/>
      <c r="F192" s="149">
        <v>0</v>
      </c>
      <c r="G192" s="152">
        <f t="shared" si="27"/>
        <v>0</v>
      </c>
      <c r="H192" s="155">
        <v>200</v>
      </c>
      <c r="I192" s="156">
        <f t="shared" si="28"/>
        <v>63.694267515923563</v>
      </c>
      <c r="J192" s="142">
        <f t="shared" si="29"/>
        <v>80</v>
      </c>
      <c r="K192" s="157">
        <v>250</v>
      </c>
      <c r="L192" s="159">
        <f t="shared" si="26"/>
        <v>79.617834394904449</v>
      </c>
      <c r="M192" s="161">
        <v>300</v>
      </c>
      <c r="N192" s="163">
        <f t="shared" si="25"/>
        <v>95.541401273885342</v>
      </c>
    </row>
    <row r="193" spans="1:14" s="143" customFormat="1" ht="27" customHeight="1" x14ac:dyDescent="0.25">
      <c r="A193" s="143">
        <v>187</v>
      </c>
      <c r="B193" s="136" t="s">
        <v>307</v>
      </c>
      <c r="C193" s="136" t="s">
        <v>308</v>
      </c>
      <c r="D193" s="140">
        <v>0</v>
      </c>
      <c r="E193" s="141"/>
      <c r="F193" s="149">
        <v>0</v>
      </c>
      <c r="G193" s="152">
        <f t="shared" si="27"/>
        <v>0</v>
      </c>
      <c r="H193" s="155">
        <v>320</v>
      </c>
      <c r="I193" s="156">
        <f t="shared" si="28"/>
        <v>101.9108280254777</v>
      </c>
      <c r="J193" s="142">
        <f t="shared" si="29"/>
        <v>80</v>
      </c>
      <c r="K193" s="157">
        <v>400</v>
      </c>
      <c r="L193" s="159">
        <f t="shared" si="26"/>
        <v>127.38853503184713</v>
      </c>
      <c r="M193" s="161">
        <v>545</v>
      </c>
      <c r="N193" s="163">
        <f t="shared" si="25"/>
        <v>173.56687898089172</v>
      </c>
    </row>
    <row r="194" spans="1:14" s="143" customFormat="1" ht="27" customHeight="1" x14ac:dyDescent="0.25">
      <c r="A194" s="143">
        <v>188</v>
      </c>
      <c r="B194" s="136" t="s">
        <v>309</v>
      </c>
      <c r="C194" s="136" t="s">
        <v>310</v>
      </c>
      <c r="D194" s="140">
        <v>2</v>
      </c>
      <c r="E194" s="141">
        <v>3</v>
      </c>
      <c r="F194" s="149"/>
      <c r="G194" s="152">
        <f t="shared" si="27"/>
        <v>5</v>
      </c>
      <c r="H194" s="155">
        <v>300</v>
      </c>
      <c r="I194" s="156">
        <f t="shared" si="28"/>
        <v>95.541401273885342</v>
      </c>
      <c r="J194" s="142">
        <f t="shared" si="29"/>
        <v>60</v>
      </c>
      <c r="K194" s="157">
        <v>500</v>
      </c>
      <c r="L194" s="159">
        <f t="shared" si="26"/>
        <v>159.2356687898089</v>
      </c>
      <c r="M194" s="161">
        <v>695</v>
      </c>
      <c r="N194" s="163">
        <f t="shared" si="25"/>
        <v>221.33757961783439</v>
      </c>
    </row>
    <row r="195" spans="1:14" s="143" customFormat="1" ht="27" customHeight="1" x14ac:dyDescent="0.25">
      <c r="A195" s="143">
        <v>189</v>
      </c>
      <c r="B195" s="136" t="s">
        <v>420</v>
      </c>
      <c r="C195" s="136" t="s">
        <v>311</v>
      </c>
      <c r="D195" s="140">
        <v>0</v>
      </c>
      <c r="E195" s="141">
        <v>2</v>
      </c>
      <c r="F195" s="149"/>
      <c r="G195" s="152">
        <f t="shared" si="27"/>
        <v>2</v>
      </c>
      <c r="H195" s="155">
        <v>280</v>
      </c>
      <c r="I195" s="156">
        <f t="shared" si="28"/>
        <v>89.171974522292984</v>
      </c>
      <c r="J195" s="142">
        <f t="shared" si="29"/>
        <v>80</v>
      </c>
      <c r="K195" s="157">
        <v>350</v>
      </c>
      <c r="L195" s="159">
        <f t="shared" si="26"/>
        <v>111.46496815286623</v>
      </c>
      <c r="M195" s="161">
        <v>445</v>
      </c>
      <c r="N195" s="163">
        <f t="shared" ref="N195:N205" si="30">M195/3.14</f>
        <v>141.71974522292993</v>
      </c>
    </row>
    <row r="196" spans="1:14" s="143" customFormat="1" ht="27" customHeight="1" x14ac:dyDescent="0.25">
      <c r="A196" s="143">
        <v>190</v>
      </c>
      <c r="B196" s="136" t="s">
        <v>421</v>
      </c>
      <c r="C196" s="136" t="s">
        <v>312</v>
      </c>
      <c r="D196" s="140">
        <v>0</v>
      </c>
      <c r="E196" s="141"/>
      <c r="F196" s="149">
        <v>2</v>
      </c>
      <c r="G196" s="152">
        <f t="shared" si="27"/>
        <v>2</v>
      </c>
      <c r="H196" s="155">
        <v>280</v>
      </c>
      <c r="I196" s="156">
        <f t="shared" si="28"/>
        <v>89.171974522292984</v>
      </c>
      <c r="J196" s="142">
        <f t="shared" si="29"/>
        <v>80</v>
      </c>
      <c r="K196" s="157">
        <v>350</v>
      </c>
      <c r="L196" s="159">
        <f t="shared" ref="L196:L205" si="31">K196/3.14</f>
        <v>111.46496815286623</v>
      </c>
      <c r="M196" s="161">
        <v>445</v>
      </c>
      <c r="N196" s="163">
        <f t="shared" si="30"/>
        <v>141.71974522292993</v>
      </c>
    </row>
    <row r="197" spans="1:14" s="143" customFormat="1" ht="27" customHeight="1" x14ac:dyDescent="0.25">
      <c r="A197" s="143">
        <v>191</v>
      </c>
      <c r="B197" s="136" t="s">
        <v>313</v>
      </c>
      <c r="C197" s="136" t="s">
        <v>314</v>
      </c>
      <c r="D197" s="140">
        <v>2</v>
      </c>
      <c r="E197" s="141"/>
      <c r="F197" s="149">
        <v>3</v>
      </c>
      <c r="G197" s="152">
        <f t="shared" si="27"/>
        <v>5</v>
      </c>
      <c r="H197" s="155">
        <v>300</v>
      </c>
      <c r="I197" s="156">
        <f t="shared" si="28"/>
        <v>95.541401273885342</v>
      </c>
      <c r="J197" s="142">
        <f t="shared" si="29"/>
        <v>60</v>
      </c>
      <c r="K197" s="157">
        <v>500</v>
      </c>
      <c r="L197" s="159">
        <f t="shared" si="31"/>
        <v>159.2356687898089</v>
      </c>
      <c r="M197" s="161">
        <v>695</v>
      </c>
      <c r="N197" s="163">
        <f t="shared" si="30"/>
        <v>221.33757961783439</v>
      </c>
    </row>
    <row r="198" spans="1:14" s="143" customFormat="1" ht="27" customHeight="1" x14ac:dyDescent="0.25">
      <c r="A198" s="143">
        <v>192</v>
      </c>
      <c r="B198" s="136" t="s">
        <v>315</v>
      </c>
      <c r="C198" s="136" t="s">
        <v>316</v>
      </c>
      <c r="D198" s="140">
        <v>0</v>
      </c>
      <c r="E198" s="141"/>
      <c r="F198" s="149">
        <v>2</v>
      </c>
      <c r="G198" s="152">
        <f t="shared" si="27"/>
        <v>2</v>
      </c>
      <c r="H198" s="155">
        <v>280</v>
      </c>
      <c r="I198" s="156">
        <f t="shared" si="28"/>
        <v>89.171974522292984</v>
      </c>
      <c r="J198" s="142">
        <f t="shared" si="29"/>
        <v>80</v>
      </c>
      <c r="K198" s="157">
        <v>350</v>
      </c>
      <c r="L198" s="159">
        <f t="shared" si="31"/>
        <v>111.46496815286623</v>
      </c>
      <c r="M198" s="161">
        <v>445</v>
      </c>
      <c r="N198" s="163">
        <f t="shared" si="30"/>
        <v>141.71974522292993</v>
      </c>
    </row>
    <row r="199" spans="1:14" s="143" customFormat="1" ht="27" customHeight="1" x14ac:dyDescent="0.25">
      <c r="A199" s="143">
        <v>193</v>
      </c>
      <c r="B199" s="136" t="s">
        <v>480</v>
      </c>
      <c r="C199" s="136" t="s">
        <v>481</v>
      </c>
      <c r="D199" s="140">
        <v>2</v>
      </c>
      <c r="E199" s="141"/>
      <c r="F199" s="149">
        <v>2</v>
      </c>
      <c r="G199" s="152">
        <f t="shared" ref="G199:G205" si="32">D199+E199+F199</f>
        <v>4</v>
      </c>
      <c r="H199" s="155">
        <v>300</v>
      </c>
      <c r="I199" s="156">
        <f t="shared" ref="I199:I205" si="33">H199/3.14</f>
        <v>95.541401273885342</v>
      </c>
      <c r="J199" s="142">
        <f t="shared" ref="J199:J205" si="34">H199/K199*100</f>
        <v>60</v>
      </c>
      <c r="K199" s="157">
        <v>500</v>
      </c>
      <c r="L199" s="159">
        <f t="shared" si="31"/>
        <v>159.2356687898089</v>
      </c>
      <c r="M199" s="161">
        <v>695</v>
      </c>
      <c r="N199" s="163">
        <f t="shared" si="30"/>
        <v>221.33757961783439</v>
      </c>
    </row>
    <row r="200" spans="1:14" s="143" customFormat="1" ht="27" customHeight="1" x14ac:dyDescent="0.25">
      <c r="A200" s="143">
        <v>194</v>
      </c>
      <c r="B200" s="136" t="s">
        <v>317</v>
      </c>
      <c r="C200" s="136" t="s">
        <v>394</v>
      </c>
      <c r="D200" s="140">
        <v>2</v>
      </c>
      <c r="E200" s="141"/>
      <c r="F200" s="149">
        <v>2</v>
      </c>
      <c r="G200" s="152">
        <f t="shared" si="32"/>
        <v>4</v>
      </c>
      <c r="H200" s="155">
        <v>300</v>
      </c>
      <c r="I200" s="156">
        <f t="shared" si="33"/>
        <v>95.541401273885342</v>
      </c>
      <c r="J200" s="142">
        <f t="shared" si="34"/>
        <v>85.714285714285708</v>
      </c>
      <c r="K200" s="157">
        <v>350</v>
      </c>
      <c r="L200" s="159">
        <f t="shared" si="31"/>
        <v>111.46496815286623</v>
      </c>
      <c r="M200" s="161">
        <v>400</v>
      </c>
      <c r="N200" s="163">
        <f t="shared" si="30"/>
        <v>127.38853503184713</v>
      </c>
    </row>
    <row r="201" spans="1:14" s="143" customFormat="1" ht="27" customHeight="1" x14ac:dyDescent="0.25">
      <c r="A201" s="143">
        <v>195</v>
      </c>
      <c r="B201" s="136" t="s">
        <v>318</v>
      </c>
      <c r="C201" s="136" t="s">
        <v>395</v>
      </c>
      <c r="D201" s="140">
        <v>2</v>
      </c>
      <c r="E201" s="141"/>
      <c r="F201" s="149">
        <v>2</v>
      </c>
      <c r="G201" s="152">
        <f t="shared" si="32"/>
        <v>4</v>
      </c>
      <c r="H201" s="155">
        <v>160</v>
      </c>
      <c r="I201" s="156">
        <f t="shared" si="33"/>
        <v>50.955414012738849</v>
      </c>
      <c r="J201" s="142">
        <f t="shared" si="34"/>
        <v>80</v>
      </c>
      <c r="K201" s="157">
        <v>200</v>
      </c>
      <c r="L201" s="159">
        <f t="shared" si="31"/>
        <v>63.694267515923563</v>
      </c>
      <c r="M201" s="161">
        <v>245</v>
      </c>
      <c r="N201" s="163">
        <f t="shared" si="30"/>
        <v>78.02547770700636</v>
      </c>
    </row>
    <row r="202" spans="1:14" s="143" customFormat="1" ht="27" customHeight="1" x14ac:dyDescent="0.25">
      <c r="A202" s="143">
        <v>196</v>
      </c>
      <c r="B202" s="136" t="s">
        <v>319</v>
      </c>
      <c r="C202" s="136" t="s">
        <v>320</v>
      </c>
      <c r="D202" s="140">
        <v>2</v>
      </c>
      <c r="E202" s="141"/>
      <c r="F202" s="149">
        <v>2</v>
      </c>
      <c r="G202" s="152">
        <f t="shared" si="32"/>
        <v>4</v>
      </c>
      <c r="H202" s="155">
        <v>250</v>
      </c>
      <c r="I202" s="156">
        <f t="shared" si="33"/>
        <v>79.617834394904449</v>
      </c>
      <c r="J202" s="142">
        <f t="shared" si="34"/>
        <v>83.333333333333343</v>
      </c>
      <c r="K202" s="157">
        <v>300</v>
      </c>
      <c r="L202" s="159">
        <f t="shared" si="31"/>
        <v>95.541401273885342</v>
      </c>
      <c r="M202" s="161">
        <v>350</v>
      </c>
      <c r="N202" s="163">
        <f t="shared" si="30"/>
        <v>111.46496815286623</v>
      </c>
    </row>
    <row r="203" spans="1:14" s="143" customFormat="1" ht="27" customHeight="1" x14ac:dyDescent="0.25">
      <c r="A203" s="143">
        <v>197</v>
      </c>
      <c r="B203" s="136" t="s">
        <v>321</v>
      </c>
      <c r="C203" s="136" t="s">
        <v>396</v>
      </c>
      <c r="D203" s="140">
        <v>0</v>
      </c>
      <c r="E203" s="141"/>
      <c r="F203" s="149">
        <v>0</v>
      </c>
      <c r="G203" s="152">
        <f t="shared" si="32"/>
        <v>0</v>
      </c>
      <c r="H203" s="155">
        <v>240</v>
      </c>
      <c r="I203" s="156">
        <f t="shared" si="33"/>
        <v>76.43312101910827</v>
      </c>
      <c r="J203" s="142">
        <f t="shared" si="34"/>
        <v>80</v>
      </c>
      <c r="K203" s="157">
        <v>300</v>
      </c>
      <c r="L203" s="159">
        <f t="shared" si="31"/>
        <v>95.541401273885342</v>
      </c>
      <c r="M203" s="161">
        <v>350</v>
      </c>
      <c r="N203" s="163">
        <f t="shared" si="30"/>
        <v>111.46496815286623</v>
      </c>
    </row>
    <row r="204" spans="1:14" s="143" customFormat="1" ht="27" customHeight="1" x14ac:dyDescent="0.25">
      <c r="A204" s="143">
        <v>198</v>
      </c>
      <c r="B204" s="136" t="s">
        <v>397</v>
      </c>
      <c r="C204" s="136" t="s">
        <v>402</v>
      </c>
      <c r="D204" s="140">
        <v>0</v>
      </c>
      <c r="E204" s="141"/>
      <c r="F204" s="149">
        <v>0</v>
      </c>
      <c r="G204" s="152">
        <f t="shared" si="32"/>
        <v>0</v>
      </c>
      <c r="H204" s="155">
        <v>200</v>
      </c>
      <c r="I204" s="156">
        <f t="shared" si="33"/>
        <v>63.694267515923563</v>
      </c>
      <c r="J204" s="142">
        <f t="shared" si="34"/>
        <v>80</v>
      </c>
      <c r="K204" s="157">
        <v>250</v>
      </c>
      <c r="L204" s="159">
        <f t="shared" si="31"/>
        <v>79.617834394904449</v>
      </c>
      <c r="M204" s="161">
        <v>300</v>
      </c>
      <c r="N204" s="163">
        <f t="shared" si="30"/>
        <v>95.541401273885342</v>
      </c>
    </row>
    <row r="205" spans="1:14" s="143" customFormat="1" ht="27" customHeight="1" thickBot="1" x14ac:dyDescent="0.3">
      <c r="A205" s="143">
        <v>199</v>
      </c>
      <c r="B205" s="136" t="s">
        <v>398</v>
      </c>
      <c r="C205" s="136" t="s">
        <v>403</v>
      </c>
      <c r="D205" s="146">
        <v>0</v>
      </c>
      <c r="E205" s="147"/>
      <c r="F205" s="167">
        <v>0</v>
      </c>
      <c r="G205" s="154">
        <f t="shared" si="32"/>
        <v>0</v>
      </c>
      <c r="H205" s="165">
        <v>200</v>
      </c>
      <c r="I205" s="166">
        <f t="shared" si="33"/>
        <v>63.694267515923563</v>
      </c>
      <c r="J205" s="148">
        <f t="shared" si="34"/>
        <v>80</v>
      </c>
      <c r="K205" s="158">
        <v>250</v>
      </c>
      <c r="L205" s="160">
        <f t="shared" si="31"/>
        <v>79.617834394904449</v>
      </c>
      <c r="M205" s="162">
        <v>300</v>
      </c>
      <c r="N205" s="164">
        <f t="shared" si="30"/>
        <v>95.541401273885342</v>
      </c>
    </row>
    <row r="206" spans="1:14" ht="12.75" thickTop="1" x14ac:dyDescent="0.25"/>
  </sheetData>
  <sortState xmlns:xlrd2="http://schemas.microsoft.com/office/spreadsheetml/2017/richdata2" ref="A5:N205">
    <sortCondition ref="B5:B205"/>
  </sortState>
  <mergeCells count="10">
    <mergeCell ref="G2:N2"/>
    <mergeCell ref="A3:A4"/>
    <mergeCell ref="B3:B4"/>
    <mergeCell ref="C3:C4"/>
    <mergeCell ref="E3:F3"/>
    <mergeCell ref="K3:L3"/>
    <mergeCell ref="M3:N3"/>
    <mergeCell ref="G3:G4"/>
    <mergeCell ref="D3:D4"/>
    <mergeCell ref="H3:J3"/>
  </mergeCells>
  <pageMargins left="1.0236220472440944" right="0.23622047244094491" top="0.74803149606299213" bottom="0.74803149606299213" header="0.31496062992125984" footer="0.31496062992125984"/>
  <pageSetup paperSize="9" scale="55" fitToHeight="0" orientation="portrait" horizontalDpi="4294967293" verticalDpi="30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zoomScale="110" zoomScaleNormal="110" workbookViewId="0">
      <selection activeCell="N14" sqref="N14"/>
    </sheetView>
  </sheetViews>
  <sheetFormatPr baseColWidth="10" defaultRowHeight="15" x14ac:dyDescent="0.25"/>
  <sheetData/>
  <printOptions verticalCentered="1"/>
  <pageMargins left="0.51181102362204722" right="0.51181102362204722" top="0.74803149606299213" bottom="0.74803149606299213" header="0.31496062992125984" footer="0.31496062992125984"/>
  <pageSetup paperSize="9" orientation="portrait" horizontalDpi="4294967295"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4</vt:i4>
      </vt:variant>
    </vt:vector>
  </HeadingPairs>
  <TitlesOfParts>
    <vt:vector size="7" baseType="lpstr">
      <vt:lpstr>Clé_original_V8.3</vt:lpstr>
      <vt:lpstr>Annexe circ. et biodiversité</vt:lpstr>
      <vt:lpstr>biodiversität-Index</vt:lpstr>
      <vt:lpstr>'Annexe circ. et biodiversité'!Impression_des_titres</vt:lpstr>
      <vt:lpstr>'Annexe circ. et biodiversité'!Zone_d_impression</vt:lpstr>
      <vt:lpstr>'biodiversität-Index'!Zone_d_impression</vt:lpstr>
      <vt:lpstr>Clé_original_V8.3!Zone_d_impression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Sylvaine Jorand</dc:creator>
  <cp:lastModifiedBy>Nançoz Nicolas</cp:lastModifiedBy>
  <cp:lastPrinted>2022-05-13T07:50:28Z</cp:lastPrinted>
  <dcterms:created xsi:type="dcterms:W3CDTF">2019-11-07T08:38:21Z</dcterms:created>
  <dcterms:modified xsi:type="dcterms:W3CDTF">2024-06-13T08:16:00Z</dcterms:modified>
</cp:coreProperties>
</file>